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activeTab="1"/>
  </bookViews>
  <sheets>
    <sheet name="Bieu 2 Bsung -T5" sheetId="1" r:id="rId1"/>
    <sheet name="Bieu 3 Q3 2022" sheetId="2" r:id="rId2"/>
    <sheet name="Bieu 2- Du toan 2022" sheetId="3" r:id="rId3"/>
    <sheet name="Bieu 4" sheetId="4" r:id="rId4"/>
    <sheet name="Bieu 7" sheetId="5" r:id="rId5"/>
    <sheet name="Bieu 8" sheetId="6" r:id="rId6"/>
  </sheets>
  <definedNames>
    <definedName name="_xlnm.Print_Titles" localSheetId="2">'Bieu 2- Du toan 2022'!$8:$8</definedName>
    <definedName name="_xlnm.Print_Titles" localSheetId="1">'Bieu 3 Q3 2022'!$13:$13</definedName>
    <definedName name="_xlnm.Print_Titles" localSheetId="3">'Bieu 4'!$9:$9</definedName>
    <definedName name="_xlnm.Print_Titles" localSheetId="4">'Bieu 7'!$13:$13</definedName>
    <definedName name="_xlnm.Print_Titles" localSheetId="5">'Bieu 8'!$8:$8</definedName>
  </definedNames>
  <calcPr fullCalcOnLoad="1"/>
</workbook>
</file>

<file path=xl/sharedStrings.xml><?xml version="1.0" encoding="utf-8"?>
<sst xmlns="http://schemas.openxmlformats.org/spreadsheetml/2006/main" count="820" uniqueCount="167">
  <si>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</si>
  <si>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</si>
  <si>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</si>
  <si>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</si>
  <si>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</si>
  <si>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</si>
  <si>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</si>
  <si>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</si>
  <si>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</si>
  <si>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</si>
  <si>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</si>
  <si>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</si>
  <si>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</si>
  <si>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</si>
  <si>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</si>
  <si>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</si>
  <si>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</si>
  <si>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</si>
  <si>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</si>
  <si>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</si>
  <si>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</si>
  <si>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</si>
  <si>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</si>
  <si>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</si>
  <si>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</si>
  <si>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</si>
  <si>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</si>
  <si>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</si>
  <si>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</si>
  <si>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</si>
  <si>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</si>
  <si>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</si>
  <si>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</si>
  <si>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</si>
  <si>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</si>
  <si>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</si>
  <si>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</si>
  <si>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</si>
  <si>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</si>
  <si>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</si>
  <si>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</si>
  <si>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</si>
  <si>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</si>
  <si>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</si>
  <si>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</si>
  <si>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</si>
  <si>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</si>
  <si>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</si>
  <si>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</si>
  <si>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</si>
  <si>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</si>
  <si>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</si>
  <si>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</si>
  <si>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</si>
  <si>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</si>
  <si>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</si>
  <si>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</si>
  <si>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</si>
  <si>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</si>
  <si>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</si>
  <si>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</si>
  <si>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</si>
  <si>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</si>
  <si>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</si>
  <si>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</si>
  <si>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</si>
  <si>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</si>
  <si>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</si>
  <si>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</si>
  <si>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</si>
  <si>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</si>
  <si>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</si>
  <si>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</si>
  <si>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</si>
  <si>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</si>
  <si>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</si>
  <si>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</si>
  <si>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</si>
  <si>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</si>
  <si>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</si>
  <si>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</si>
  <si>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</si>
  <si>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</si>
  <si>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</si>
  <si>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</si>
  <si>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</si>
  <si>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</si>
  <si>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</si>
  <si>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</si>
  <si>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</si>
  <si>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</si>
  <si>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</si>
  <si>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</si>
  <si>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</si>
  <si>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</si>
  <si>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</si>
  <si>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</si>
  <si>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</si>
  <si>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</si>
  <si>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</si>
  <si>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</si>
  <si>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</si>
  <si>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</si>
  <si>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</si>
  <si>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</si>
  <si>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</si>
  <si>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</si>
  <si>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</si>
  <si>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</si>
  <si>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</si>
  <si>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</si>
  <si>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</si>
  <si>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</si>
  <si>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</si>
  <si>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</si>
  <si>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</si>
  <si>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</si>
  <si>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</si>
  <si>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</si>
  <si>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</si>
  <si>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</si>
  <si>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</si>
  <si>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</si>
  <si>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</si>
  <si>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</si>
  <si>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</si>
  <si>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</si>
  <si>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</si>
  <si>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</si>
  <si>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</si>
  <si>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</si>
  <si>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</si>
  <si>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</si>
  <si>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</si>
  <si>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</si>
  <si>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</si>
  <si>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</si>
  <si>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Tiền học thêm</t>
  </si>
  <si>
    <t xml:space="preserve">Tiền học mô hình </t>
  </si>
  <si>
    <t xml:space="preserve">  Đơn vị: Trường THCS Bát Tràng</t>
  </si>
  <si>
    <t>Nguyễn Thị Lan</t>
  </si>
  <si>
    <t>Chi phí thuê mướn khác</t>
  </si>
  <si>
    <t>DỰ TOÁN BỔ SUNG THU, CHI NGÂN SÁCH NHÀ NƯỚC  NĂM 2021</t>
  </si>
  <si>
    <t>(Kèm theo Quyết định số     /QĐ- THCSBT  ngày 30/12/2021 của trường THCS Bát Tràng)</t>
  </si>
  <si>
    <t>Ngày 30 tháng 12 năm 2021</t>
  </si>
  <si>
    <t>DỰ TOÁN THU, CHI NGÂN SÁCH NHÀ NƯỚC  NĂM 2022</t>
  </si>
  <si>
    <t xml:space="preserve">  Đơn vị: Trường THCS BÁT TRÀNG</t>
  </si>
  <si>
    <t xml:space="preserve"> QUYẾT TOÁN THU - CHI NGÂN SÁCH NHÀ NƯỚC NĂM 2021</t>
  </si>
  <si>
    <t>(Kèm theo Quyết định số     /QĐ-THCS Bát Tràng ngày 25/4/2021 của trường  THCS Bát Tràng )</t>
  </si>
  <si>
    <t>Tiền học Phí</t>
  </si>
  <si>
    <t>Ngày 25 tháng 04 năm 2022</t>
  </si>
  <si>
    <t xml:space="preserve">Chi sửa chữa </t>
  </si>
  <si>
    <t>Vật tư văn phòng, VPP</t>
  </si>
  <si>
    <t xml:space="preserve"> QUYẾT TOÁN THU - CHI NGÂN SÁCH NHÀ NƯỚC NĂM QUÝ I NĂM 2022</t>
  </si>
  <si>
    <t>Chè nước cơ quan</t>
  </si>
  <si>
    <t>(Kèm theo Quyết định số  01 /QĐ- THCS Bát Tràng ngày 02/01/2022 của trường THCS Bát Tràng)</t>
  </si>
  <si>
    <t>Ngày 02 tháng 01 năm 2022</t>
  </si>
  <si>
    <t>Ngày      tháng     năm 2022</t>
  </si>
  <si>
    <t>(Kèm theo Quyết định số     /QĐ-THCS Bát Tràng ngày    /    /202    của trường  THCS Bát Tràng )</t>
  </si>
  <si>
    <t>Hoàng Thị Chuyên</t>
  </si>
  <si>
    <t>Gia lâm, ngày 03 Tháng 10 năm 2022</t>
  </si>
  <si>
    <t>CÔNG KHAI THỰC HIỆN DỰ TOÁN THU- CHI NGÂN SÁCH QUÝ III/2022</t>
  </si>
  <si>
    <t xml:space="preserve">         Trường THCS Bát Tràng công khai tình hình thực hiện dự toán thu-chi ngân sách quý III/2022  như sau:</t>
  </si>
  <si>
    <t>Ngày   03  tháng  10  năm 2022</t>
  </si>
  <si>
    <t>Ước thực
hiện quý 3/2022</t>
  </si>
  <si>
    <t>Ước thực hiện/Dự toán Quý 3/2022 (tỷ lệ %)</t>
  </si>
  <si>
    <t>Ước thực hiện quý 3/2022 so với cùng kỳ năm trước (tỷ lệ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</si>
</sst>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10"/>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1" fillId="32" borderId="6" applyNumberFormat="0" applyFont="0" applyAlignment="0" applyProtection="0"/>
    <xf numFmtId="0" fontId="58" fillId="27" borderId="7"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cellStyleXfs>
  <cellXfs count="11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2" xfId="0" applyFont="1" applyBorder="1" applyAlignment="1" quotePrefix="1">
      <alignment horizontal="center"/>
    </xf>
    <xf numFmtId="0" fontId="19" fillId="0" borderId="12" xfId="0" applyFont="1" applyBorder="1" applyAlignment="1">
      <alignment wrapText="1"/>
    </xf>
    <xf numFmtId="3" fontId="19" fillId="0" borderId="12" xfId="0" applyNumberFormat="1" applyFont="1" applyBorder="1" applyAlignment="1">
      <alignment horizontal="right"/>
    </xf>
    <xf numFmtId="0" fontId="20" fillId="0" borderId="12" xfId="0" applyFont="1" applyBorder="1" applyAlignment="1">
      <alignment horizontal="center"/>
    </xf>
    <xf numFmtId="0" fontId="20" fillId="0" borderId="12" xfId="0" applyFont="1" applyBorder="1" applyAlignment="1">
      <alignment wrapText="1"/>
    </xf>
    <xf numFmtId="3" fontId="20" fillId="0" borderId="12"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5" fillId="0" borderId="9" xfId="0" applyNumberFormat="1" applyFont="1" applyFill="1" applyBorder="1" applyAlignment="1" applyProtection="1">
      <alignment/>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3" xfId="0" applyFont="1" applyFill="1" applyBorder="1" applyAlignment="1" applyProtection="1">
      <alignment wrapText="1"/>
      <protection/>
    </xf>
    <xf numFmtId="0" fontId="22" fillId="0" borderId="14" xfId="0" applyFont="1" applyBorder="1" applyAlignment="1">
      <alignment wrapText="1"/>
    </xf>
    <xf numFmtId="177" fontId="5" fillId="0" borderId="10" xfId="0" applyNumberFormat="1" applyFont="1" applyFill="1" applyBorder="1" applyAlignment="1" applyProtection="1">
      <alignment/>
      <protection/>
    </xf>
    <xf numFmtId="177" fontId="19" fillId="0" borderId="12" xfId="43" applyFont="1" applyBorder="1" applyAlignment="1">
      <alignment horizontal="right"/>
    </xf>
    <xf numFmtId="41" fontId="6" fillId="0" borderId="9" xfId="0" applyNumberFormat="1" applyFont="1" applyFill="1" applyBorder="1" applyAlignment="1" applyProtection="1">
      <alignment horizontal="justify" vertical="top" wrapText="1"/>
      <protection/>
    </xf>
    <xf numFmtId="41" fontId="7" fillId="0" borderId="9" xfId="0" applyNumberFormat="1" applyFont="1" applyFill="1" applyBorder="1" applyAlignment="1" applyProtection="1">
      <alignment horizontal="justify" vertical="top" wrapText="1"/>
      <protection/>
    </xf>
    <xf numFmtId="41" fontId="5" fillId="0" borderId="9" xfId="0" applyNumberFormat="1" applyFont="1" applyFill="1" applyBorder="1" applyAlignment="1" applyProtection="1">
      <alignment horizontal="justify" vertical="top" wrapText="1"/>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41" fontId="6" fillId="0" borderId="0" xfId="0" applyNumberFormat="1" applyFont="1" applyFill="1" applyAlignment="1" applyProtection="1">
      <alignment/>
      <protection/>
    </xf>
    <xf numFmtId="177" fontId="7" fillId="0" borderId="12" xfId="0" applyNumberFormat="1" applyFont="1" applyFill="1" applyBorder="1" applyAlignment="1" applyProtection="1">
      <alignment/>
      <protection/>
    </xf>
    <xf numFmtId="177" fontId="24" fillId="0" borderId="12" xfId="43" applyFont="1" applyBorder="1" applyAlignment="1">
      <alignment horizontal="right"/>
    </xf>
    <xf numFmtId="3" fontId="24" fillId="0" borderId="12" xfId="0" applyNumberFormat="1" applyFont="1" applyBorder="1" applyAlignment="1">
      <alignment horizontal="right"/>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5"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15"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1">
      <selection activeCell="F63" sqref="F63"/>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97" t="s">
        <v>102</v>
      </c>
      <c r="B1" s="97"/>
      <c r="C1" s="97"/>
      <c r="E1"/>
    </row>
    <row r="2" spans="1:5" s="2" customFormat="1" ht="15.75">
      <c r="A2" s="99" t="s">
        <v>139</v>
      </c>
      <c r="B2" s="99"/>
      <c r="C2" s="4"/>
      <c r="E2"/>
    </row>
    <row r="3" spans="1:5" s="2" customFormat="1" ht="15.75">
      <c r="A3" s="99" t="s">
        <v>103</v>
      </c>
      <c r="B3" s="99"/>
      <c r="C3" s="4"/>
      <c r="E3"/>
    </row>
    <row r="4" spans="1:5" s="2" customFormat="1" ht="15.75">
      <c r="A4" s="100" t="s">
        <v>142</v>
      </c>
      <c r="B4" s="100"/>
      <c r="C4" s="100"/>
      <c r="E4"/>
    </row>
    <row r="5" spans="1:5" s="2" customFormat="1" ht="15.75">
      <c r="A5" s="97" t="s">
        <v>143</v>
      </c>
      <c r="B5" s="97"/>
      <c r="C5" s="97"/>
      <c r="E5"/>
    </row>
    <row r="6" spans="1:5" s="2" customFormat="1" ht="15.75">
      <c r="A6" s="98"/>
      <c r="B6" s="98"/>
      <c r="C6" s="98"/>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63301000</v>
      </c>
      <c r="E32">
        <v>793500</v>
      </c>
    </row>
    <row r="33" spans="1:5" s="2" customFormat="1" ht="15.75">
      <c r="A33" s="11" t="s">
        <v>7</v>
      </c>
      <c r="B33" s="12" t="s">
        <v>27</v>
      </c>
      <c r="C33" s="64">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63301000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v>63301000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v>63301000</v>
      </c>
      <c r="E63"/>
    </row>
    <row r="64" spans="1:5" s="2" customFormat="1" ht="15.75">
      <c r="A64" s="56" t="s">
        <v>119</v>
      </c>
      <c r="B64" s="57" t="s">
        <v>120</v>
      </c>
      <c r="C64" s="58">
        <f>C65</f>
        <v>0</v>
      </c>
      <c r="E64"/>
    </row>
    <row r="65" spans="1:5" s="2" customFormat="1" ht="15.75">
      <c r="A65" s="53"/>
      <c r="B65" s="54" t="s">
        <v>106</v>
      </c>
      <c r="C65" s="55">
        <v>0</v>
      </c>
      <c r="E65"/>
    </row>
    <row r="66" spans="1:5" s="2" customFormat="1" ht="15.75">
      <c r="A66" s="46"/>
      <c r="C66" s="6" t="s">
        <v>144</v>
      </c>
      <c r="E66"/>
    </row>
    <row r="67" spans="1:5" s="2" customFormat="1" ht="18.75">
      <c r="A67" s="46"/>
      <c r="C67" s="52" t="s">
        <v>121</v>
      </c>
      <c r="E67"/>
    </row>
    <row r="68" spans="1:5" s="2" customFormat="1" ht="18.75">
      <c r="A68" s="46"/>
      <c r="C68" s="44"/>
      <c r="E68"/>
    </row>
    <row r="69" spans="1:5" s="2" customFormat="1" ht="18.75">
      <c r="A69" s="46"/>
      <c r="C69" s="44"/>
      <c r="E69"/>
    </row>
    <row r="70" spans="1:5" s="2" customFormat="1" ht="18.75">
      <c r="A70" s="46"/>
      <c r="C70" s="44"/>
      <c r="E70"/>
    </row>
    <row r="71" spans="1:5" s="2" customFormat="1" ht="18.75">
      <c r="A71" s="46"/>
      <c r="C71" s="52" t="s">
        <v>140</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25">
      <selection activeCell="E44" sqref="E44"/>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9.125" style="0" bestFit="1" customWidth="1"/>
    <col min="10" max="10" width="10.875" style="0" bestFit="1" customWidth="1"/>
  </cols>
  <sheetData>
    <row r="1" spans="1:8" ht="15.75">
      <c r="A1" s="98" t="s">
        <v>122</v>
      </c>
      <c r="B1" s="98"/>
      <c r="C1" s="98"/>
      <c r="D1" s="98"/>
      <c r="E1" s="98"/>
      <c r="F1" s="98"/>
      <c r="G1" s="30"/>
      <c r="H1" s="30"/>
    </row>
    <row r="2" spans="1:8" ht="16.5">
      <c r="A2" s="99" t="s">
        <v>139</v>
      </c>
      <c r="B2" s="99"/>
      <c r="C2" s="102" t="s">
        <v>70</v>
      </c>
      <c r="D2" s="102"/>
      <c r="E2" s="102"/>
      <c r="F2" s="102"/>
      <c r="G2" s="4"/>
      <c r="H2" s="4"/>
    </row>
    <row r="3" spans="1:8" ht="16.5" customHeight="1">
      <c r="A3" s="99" t="s">
        <v>103</v>
      </c>
      <c r="B3" s="99"/>
      <c r="C3" s="103" t="s">
        <v>71</v>
      </c>
      <c r="D3" s="103"/>
      <c r="E3" s="103"/>
      <c r="F3" s="103"/>
      <c r="G3" s="4"/>
      <c r="H3" s="4"/>
    </row>
    <row r="4" spans="1:8" ht="9.75" customHeight="1">
      <c r="A4" s="3"/>
      <c r="B4" s="3"/>
      <c r="C4" s="104"/>
      <c r="D4" s="104"/>
      <c r="E4" s="104"/>
      <c r="F4" s="104"/>
      <c r="G4" s="4"/>
      <c r="H4" s="4"/>
    </row>
    <row r="5" spans="1:8" ht="18.75">
      <c r="A5" s="3"/>
      <c r="B5" s="3"/>
      <c r="C5" s="101" t="s">
        <v>160</v>
      </c>
      <c r="D5" s="101"/>
      <c r="E5" s="101"/>
      <c r="F5" s="101"/>
      <c r="G5" s="4"/>
      <c r="H5" s="4"/>
    </row>
    <row r="6" spans="1:8" ht="18" customHeight="1">
      <c r="A6" s="100" t="s">
        <v>161</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08" t="s">
        <v>75</v>
      </c>
      <c r="B9" s="109"/>
      <c r="C9" s="109"/>
      <c r="D9" s="109"/>
      <c r="E9" s="109"/>
      <c r="F9" s="109"/>
      <c r="G9" s="4"/>
      <c r="H9" s="4"/>
    </row>
    <row r="10" spans="1:8" ht="52.5" customHeight="1">
      <c r="A10" s="110" t="s">
        <v>123</v>
      </c>
      <c r="B10" s="111"/>
      <c r="C10" s="111"/>
      <c r="D10" s="111"/>
      <c r="E10" s="111"/>
      <c r="F10" s="111"/>
      <c r="G10" s="4"/>
      <c r="H10" s="4"/>
    </row>
    <row r="11" spans="1:8" ht="16.5">
      <c r="A11" s="105" t="s">
        <v>162</v>
      </c>
      <c r="B11" s="105"/>
      <c r="C11" s="105"/>
      <c r="D11" s="105"/>
      <c r="E11" s="105"/>
      <c r="F11" s="105"/>
      <c r="G11" s="4"/>
      <c r="H11" s="4"/>
    </row>
    <row r="12" spans="1:8" ht="15.75" customHeight="1">
      <c r="A12" s="6"/>
      <c r="B12" s="6"/>
      <c r="C12" s="6"/>
      <c r="D12" s="6"/>
      <c r="E12" s="106" t="s">
        <v>124</v>
      </c>
      <c r="F12" s="106"/>
      <c r="G12" s="6"/>
      <c r="H12" s="4"/>
    </row>
    <row r="13" spans="1:8" s="44" customFormat="1" ht="67.5" customHeight="1">
      <c r="A13" s="71" t="s">
        <v>3</v>
      </c>
      <c r="B13" s="72" t="s">
        <v>4</v>
      </c>
      <c r="C13" s="71" t="s">
        <v>78</v>
      </c>
      <c r="D13" s="71" t="s">
        <v>164</v>
      </c>
      <c r="E13" s="71" t="s">
        <v>165</v>
      </c>
      <c r="F13" s="71" t="s">
        <v>166</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4593000000</v>
      </c>
      <c r="D37" s="68">
        <f>D38</f>
        <v>1156281905</v>
      </c>
      <c r="E37" s="51">
        <f>D37/C37*100</f>
        <v>25.174872741127803</v>
      </c>
      <c r="F37" s="24"/>
      <c r="G37" s="4"/>
      <c r="H37" s="4"/>
    </row>
    <row r="38" spans="1:8" ht="15.75">
      <c r="A38" s="11" t="s">
        <v>7</v>
      </c>
      <c r="B38" s="12" t="s">
        <v>27</v>
      </c>
      <c r="C38" s="70">
        <f>C39+C42+C49</f>
        <v>4593000000</v>
      </c>
      <c r="D38" s="85">
        <f>D39+D42+D49</f>
        <v>1156281905</v>
      </c>
      <c r="E38" s="51">
        <f>D38/C38*100</f>
        <v>25.174872741127803</v>
      </c>
      <c r="F38" s="24"/>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4593000000</v>
      </c>
      <c r="D49" s="68">
        <f>D50+D63</f>
        <v>1156281905</v>
      </c>
      <c r="E49" s="67">
        <f>D49/C49*100</f>
        <v>25.174872741127803</v>
      </c>
      <c r="F49" s="25"/>
    </row>
    <row r="50" spans="1:6" ht="18.75">
      <c r="A50" s="17" t="s">
        <v>41</v>
      </c>
      <c r="B50" s="18" t="s">
        <v>17</v>
      </c>
      <c r="C50" s="68">
        <f>SUM(C51:C62)</f>
        <v>4593000000</v>
      </c>
      <c r="D50" s="68">
        <f>SUM(D51:D62)</f>
        <v>1156281905</v>
      </c>
      <c r="E50" s="67">
        <f aca="true" t="shared" si="0" ref="E50:E60">D50/C50*100</f>
        <v>25.174872741127803</v>
      </c>
      <c r="F50" s="25"/>
    </row>
    <row r="51" spans="1:6" ht="18.75">
      <c r="A51" s="17"/>
      <c r="B51" s="18" t="s">
        <v>106</v>
      </c>
      <c r="C51" s="75">
        <v>3354100000</v>
      </c>
      <c r="D51" s="69">
        <v>809961117</v>
      </c>
      <c r="E51" s="67">
        <f>D51/C51*100</f>
        <v>24.148389046241913</v>
      </c>
      <c r="F51" s="67"/>
    </row>
    <row r="52" spans="1:6" ht="18.75">
      <c r="A52" s="17"/>
      <c r="B52" s="18" t="s">
        <v>154</v>
      </c>
      <c r="C52" s="75">
        <v>30000000</v>
      </c>
      <c r="D52" s="25"/>
      <c r="E52" s="67"/>
      <c r="F52" s="67"/>
    </row>
    <row r="53" spans="1:6" ht="18.75">
      <c r="A53" s="17"/>
      <c r="B53" s="18" t="s">
        <v>108</v>
      </c>
      <c r="C53" s="75">
        <v>142000000</v>
      </c>
      <c r="D53" s="69">
        <v>38941788</v>
      </c>
      <c r="E53" s="67">
        <f t="shared" si="0"/>
        <v>27.423794366197185</v>
      </c>
      <c r="F53" s="67"/>
    </row>
    <row r="54" spans="1:6" ht="18.75">
      <c r="A54" s="17"/>
      <c r="B54" s="18" t="s">
        <v>126</v>
      </c>
      <c r="C54" s="91">
        <v>194000000</v>
      </c>
      <c r="D54" s="69">
        <v>34010000</v>
      </c>
      <c r="E54" s="67">
        <f t="shared" si="0"/>
        <v>17.530927835051546</v>
      </c>
      <c r="F54" s="67"/>
    </row>
    <row r="55" spans="1:6" ht="18.75">
      <c r="A55" s="17"/>
      <c r="B55" s="18" t="s">
        <v>110</v>
      </c>
      <c r="C55" s="91">
        <v>41000000</v>
      </c>
      <c r="D55" s="69"/>
      <c r="E55" s="67">
        <f t="shared" si="0"/>
        <v>0</v>
      </c>
      <c r="F55" s="67"/>
    </row>
    <row r="56" spans="1:10" ht="18.75">
      <c r="A56" s="17"/>
      <c r="B56" s="18" t="s">
        <v>152</v>
      </c>
      <c r="C56" s="91">
        <v>261000000</v>
      </c>
      <c r="D56" s="93">
        <v>110809000</v>
      </c>
      <c r="E56" s="67"/>
      <c r="F56" s="67"/>
      <c r="J56" s="83">
        <f>D49-1726310449</f>
        <v>-570028544</v>
      </c>
    </row>
    <row r="57" spans="1:6" ht="18.75">
      <c r="A57" s="17"/>
      <c r="B57" s="18" t="s">
        <v>125</v>
      </c>
      <c r="C57" s="91">
        <v>21600000</v>
      </c>
      <c r="D57" s="93">
        <v>5400000</v>
      </c>
      <c r="E57" s="67">
        <f t="shared" si="0"/>
        <v>25</v>
      </c>
      <c r="F57" s="67"/>
    </row>
    <row r="58" spans="1:6" ht="18.75">
      <c r="A58" s="17"/>
      <c r="B58" s="18" t="s">
        <v>114</v>
      </c>
      <c r="C58" s="92">
        <v>95000000</v>
      </c>
      <c r="D58" s="93">
        <v>20300000</v>
      </c>
      <c r="E58" s="67">
        <f t="shared" si="0"/>
        <v>21.36842105263158</v>
      </c>
      <c r="F58" s="67"/>
    </row>
    <row r="59" spans="1:6" ht="18.75">
      <c r="A59" s="17"/>
      <c r="B59" s="18" t="s">
        <v>115</v>
      </c>
      <c r="C59" s="91">
        <v>427300000</v>
      </c>
      <c r="D59" s="93">
        <v>118880000</v>
      </c>
      <c r="E59" s="67">
        <f t="shared" si="0"/>
        <v>27.821202901942428</v>
      </c>
      <c r="F59" s="67"/>
    </row>
    <row r="60" spans="1:6" ht="18.75">
      <c r="A60" s="17"/>
      <c r="B60" s="18" t="s">
        <v>117</v>
      </c>
      <c r="C60" s="91">
        <v>27000000</v>
      </c>
      <c r="D60" s="93">
        <v>17980000</v>
      </c>
      <c r="E60" s="67">
        <f t="shared" si="0"/>
        <v>66.5925925925926</v>
      </c>
      <c r="F60" s="67"/>
    </row>
    <row r="61" spans="1:6" ht="18.75">
      <c r="A61" s="17"/>
      <c r="B61" s="18"/>
      <c r="C61" s="59"/>
      <c r="D61" s="69"/>
      <c r="E61" s="66"/>
      <c r="F61" s="67"/>
    </row>
    <row r="62" spans="1:6" ht="18.75">
      <c r="A62" s="17"/>
      <c r="B62" s="18"/>
      <c r="C62" s="91"/>
      <c r="D62" s="69"/>
      <c r="E62" s="66">
        <v>0</v>
      </c>
      <c r="F62" s="67"/>
    </row>
    <row r="63" spans="1:6" ht="18.75">
      <c r="A63" s="17" t="s">
        <v>42</v>
      </c>
      <c r="B63" s="18" t="s">
        <v>39</v>
      </c>
      <c r="C63" s="68">
        <f>C64+C69</f>
        <v>0</v>
      </c>
      <c r="D63" s="68">
        <f>D64+D69</f>
        <v>0</v>
      </c>
      <c r="E63" s="67">
        <v>0</v>
      </c>
      <c r="F63" s="25"/>
    </row>
    <row r="64" spans="1:6" ht="18.75">
      <c r="A64" s="17" t="s">
        <v>127</v>
      </c>
      <c r="B64" s="18" t="s">
        <v>128</v>
      </c>
      <c r="C64" s="90">
        <f>C65+C66+C67+C68</f>
        <v>0</v>
      </c>
      <c r="D64" s="60"/>
      <c r="E64" s="66"/>
      <c r="F64" s="67"/>
    </row>
    <row r="65" spans="1:6" ht="18.75">
      <c r="A65" s="17"/>
      <c r="B65" s="18" t="s">
        <v>108</v>
      </c>
      <c r="C65" s="90"/>
      <c r="D65" s="60"/>
      <c r="E65" s="66"/>
      <c r="F65" s="67"/>
    </row>
    <row r="66" spans="1:6" ht="18.75">
      <c r="A66" s="17"/>
      <c r="B66" s="18" t="s">
        <v>109</v>
      </c>
      <c r="C66" s="91"/>
      <c r="D66" s="60"/>
      <c r="E66" s="66"/>
      <c r="F66" s="67"/>
    </row>
    <row r="67" spans="1:6" ht="18.75">
      <c r="A67" s="17"/>
      <c r="B67" s="18" t="s">
        <v>115</v>
      </c>
      <c r="C67" s="91"/>
      <c r="D67" s="60"/>
      <c r="E67" s="66"/>
      <c r="F67" s="67"/>
    </row>
    <row r="68" spans="1:6" ht="18.75">
      <c r="A68" s="17"/>
      <c r="B68" s="18" t="s">
        <v>141</v>
      </c>
      <c r="C68" s="91"/>
      <c r="D68" s="60"/>
      <c r="E68" s="66"/>
      <c r="F68" s="67"/>
    </row>
    <row r="69" spans="1:6" ht="18.75">
      <c r="A69" s="17" t="s">
        <v>127</v>
      </c>
      <c r="B69" s="18" t="s">
        <v>129</v>
      </c>
      <c r="C69" s="90">
        <f>C70</f>
        <v>0</v>
      </c>
      <c r="D69" s="60"/>
      <c r="E69" s="66"/>
      <c r="F69" s="67"/>
    </row>
    <row r="70" spans="1:6" ht="18.75">
      <c r="A70" s="17"/>
      <c r="B70" s="18" t="s">
        <v>130</v>
      </c>
      <c r="C70" s="91"/>
      <c r="D70" s="60"/>
      <c r="E70" s="66"/>
      <c r="F70" s="67"/>
    </row>
    <row r="71" spans="4:6" ht="30" customHeight="1">
      <c r="D71" s="107" t="s">
        <v>163</v>
      </c>
      <c r="E71" s="107"/>
      <c r="F71" s="107"/>
    </row>
    <row r="72" spans="4:6" ht="18.75">
      <c r="D72" s="102" t="s">
        <v>83</v>
      </c>
      <c r="E72" s="102"/>
      <c r="F72" s="102"/>
    </row>
    <row r="73" spans="4:6" ht="18.75">
      <c r="D73" s="107"/>
      <c r="E73" s="107"/>
      <c r="F73" s="107"/>
    </row>
    <row r="74" spans="4:6" ht="37.5" customHeight="1">
      <c r="D74" s="102"/>
      <c r="E74" s="102"/>
      <c r="F74" s="102"/>
    </row>
    <row r="75" spans="4:6" ht="18.75">
      <c r="D75" s="102" t="s">
        <v>159</v>
      </c>
      <c r="E75" s="102"/>
      <c r="F75" s="102"/>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5:F5"/>
    <mergeCell ref="A6:F6"/>
    <mergeCell ref="A7:F7"/>
    <mergeCell ref="A1:F1"/>
    <mergeCell ref="A2:B2"/>
    <mergeCell ref="C2:F2"/>
    <mergeCell ref="A3:B3"/>
    <mergeCell ref="C3:F3"/>
    <mergeCell ref="C4:F4"/>
  </mergeCells>
  <printOptions/>
  <pageMargins left="0.3" right="0" top="0.55" bottom="0.61" header="0.37" footer="0.4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103"/>
  <sheetViews>
    <sheetView zoomScalePageLayoutView="0" workbookViewId="0" topLeftCell="A37">
      <selection activeCell="B47" sqref="B47:C57"/>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97" t="s">
        <v>102</v>
      </c>
      <c r="B1" s="97"/>
      <c r="C1" s="97"/>
    </row>
    <row r="2" spans="1:3" ht="15.75" customHeight="1">
      <c r="A2" s="99" t="s">
        <v>139</v>
      </c>
      <c r="B2" s="99"/>
      <c r="C2" s="4"/>
    </row>
    <row r="3" spans="1:3" ht="15.75" customHeight="1">
      <c r="A3" s="99" t="s">
        <v>103</v>
      </c>
      <c r="B3" s="99"/>
      <c r="C3" s="4"/>
    </row>
    <row r="4" spans="1:3" ht="15.75" customHeight="1">
      <c r="A4" s="100" t="s">
        <v>145</v>
      </c>
      <c r="B4" s="100"/>
      <c r="C4" s="100"/>
    </row>
    <row r="5" spans="1:3" s="1" customFormat="1" ht="18.75" customHeight="1">
      <c r="A5" s="97" t="s">
        <v>155</v>
      </c>
      <c r="B5" s="97"/>
      <c r="C5" s="97"/>
    </row>
    <row r="6" spans="1:3" s="1" customFormat="1" ht="18.75" customHeight="1">
      <c r="A6" s="98" t="s">
        <v>68</v>
      </c>
      <c r="B6" s="98"/>
      <c r="C6" s="98"/>
    </row>
    <row r="7" spans="1:3" ht="15.75" customHeight="1">
      <c r="A7" s="47"/>
      <c r="B7" s="4"/>
      <c r="C7" s="31" t="s">
        <v>104</v>
      </c>
    </row>
    <row r="8" spans="1:3" s="45" customFormat="1" ht="31.5" customHeight="1">
      <c r="A8" s="36" t="s">
        <v>3</v>
      </c>
      <c r="B8" s="37" t="s">
        <v>4</v>
      </c>
      <c r="C8" s="37" t="s">
        <v>69</v>
      </c>
    </row>
    <row r="9" spans="1:3" s="45" customFormat="1" ht="15.75" customHeight="1">
      <c r="A9" s="48">
        <v>1</v>
      </c>
      <c r="B9" s="49">
        <v>2</v>
      </c>
      <c r="C9" s="49">
        <v>3</v>
      </c>
    </row>
    <row r="10" spans="1:5" s="1" customFormat="1" ht="18.75" customHeight="1">
      <c r="A10" s="11" t="s">
        <v>5</v>
      </c>
      <c r="B10" s="12" t="s">
        <v>6</v>
      </c>
      <c r="C10" s="13"/>
      <c r="D10" s="4"/>
      <c r="E10" s="4"/>
    </row>
    <row r="11" spans="1:3" ht="15.75" customHeight="1">
      <c r="A11" s="11" t="s">
        <v>7</v>
      </c>
      <c r="B11" s="12" t="s">
        <v>8</v>
      </c>
      <c r="C11" s="50"/>
    </row>
    <row r="12" spans="1:3" ht="15.75" customHeight="1">
      <c r="A12" s="17">
        <v>1</v>
      </c>
      <c r="B12" s="18" t="s">
        <v>9</v>
      </c>
      <c r="C12" s="50"/>
    </row>
    <row r="13" spans="1:3" ht="15.75" customHeight="1">
      <c r="A13" s="17"/>
      <c r="B13" s="18" t="s">
        <v>10</v>
      </c>
      <c r="C13" s="50"/>
    </row>
    <row r="14" spans="1:3" s="45" customFormat="1" ht="15.75" customHeight="1">
      <c r="A14" s="17"/>
      <c r="B14" s="18" t="s">
        <v>10</v>
      </c>
      <c r="C14" s="51"/>
    </row>
    <row r="15" spans="1:3" ht="15.75" customHeight="1">
      <c r="A15" s="17">
        <v>2</v>
      </c>
      <c r="B15" s="18" t="s">
        <v>11</v>
      </c>
      <c r="C15" s="50"/>
    </row>
    <row r="16" spans="1:3" s="45" customFormat="1" ht="15.75" customHeight="1">
      <c r="A16" s="17"/>
      <c r="B16" s="18" t="s">
        <v>12</v>
      </c>
      <c r="C16" s="51"/>
    </row>
    <row r="17" spans="1:3" ht="15.75" customHeight="1">
      <c r="A17" s="17"/>
      <c r="B17" s="18" t="s">
        <v>12</v>
      </c>
      <c r="C17" s="50"/>
    </row>
    <row r="18" spans="1:3" ht="15.75" customHeight="1">
      <c r="A18" s="11" t="s">
        <v>13</v>
      </c>
      <c r="B18" s="12" t="s">
        <v>14</v>
      </c>
      <c r="C18" s="50"/>
    </row>
    <row r="19" spans="1:3" ht="15.75" customHeight="1">
      <c r="A19" s="13">
        <v>1</v>
      </c>
      <c r="B19" s="42" t="s">
        <v>15</v>
      </c>
      <c r="C19" s="50"/>
    </row>
    <row r="20" spans="1:3" ht="15.75" customHeight="1">
      <c r="A20" s="17" t="s">
        <v>16</v>
      </c>
      <c r="B20" s="18" t="s">
        <v>17</v>
      </c>
      <c r="C20" s="50"/>
    </row>
    <row r="21" spans="1:3" ht="15.75" customHeight="1">
      <c r="A21" s="17" t="s">
        <v>18</v>
      </c>
      <c r="B21" s="18" t="s">
        <v>19</v>
      </c>
      <c r="C21" s="50"/>
    </row>
    <row r="22" spans="1:3" ht="15.75" customHeight="1">
      <c r="A22" s="13">
        <v>2</v>
      </c>
      <c r="B22" s="42" t="s">
        <v>20</v>
      </c>
      <c r="C22" s="50"/>
    </row>
    <row r="23" spans="1:3" ht="15.75" customHeight="1">
      <c r="A23" s="17" t="s">
        <v>16</v>
      </c>
      <c r="B23" s="18" t="s">
        <v>21</v>
      </c>
      <c r="C23" s="50"/>
    </row>
    <row r="24" spans="1:3" ht="15.75" customHeight="1">
      <c r="A24" s="17" t="s">
        <v>18</v>
      </c>
      <c r="B24" s="18" t="s">
        <v>22</v>
      </c>
      <c r="C24" s="50"/>
    </row>
    <row r="25" spans="1:3" ht="15.75" customHeight="1">
      <c r="A25" s="11" t="s">
        <v>23</v>
      </c>
      <c r="B25" s="12" t="s">
        <v>24</v>
      </c>
      <c r="C25" s="50"/>
    </row>
    <row r="26" spans="1:3" ht="15.75" customHeight="1">
      <c r="A26" s="13">
        <v>1</v>
      </c>
      <c r="B26" s="42" t="s">
        <v>9</v>
      </c>
      <c r="C26" s="50"/>
    </row>
    <row r="27" spans="1:3" ht="15.75" customHeight="1">
      <c r="A27" s="11"/>
      <c r="B27" s="18" t="s">
        <v>10</v>
      </c>
      <c r="C27" s="50"/>
    </row>
    <row r="28" spans="1:3" ht="15.75" customHeight="1">
      <c r="A28" s="11"/>
      <c r="B28" s="18" t="s">
        <v>10</v>
      </c>
      <c r="C28" s="50"/>
    </row>
    <row r="29" spans="1:3" ht="15.75" customHeight="1">
      <c r="A29" s="13">
        <v>2</v>
      </c>
      <c r="B29" s="18" t="s">
        <v>11</v>
      </c>
      <c r="C29" s="50"/>
    </row>
    <row r="30" spans="1:3" ht="15.75" customHeight="1">
      <c r="A30" s="11"/>
      <c r="B30" s="18" t="s">
        <v>12</v>
      </c>
      <c r="C30" s="25"/>
    </row>
    <row r="31" spans="1:3" ht="15.75" customHeight="1">
      <c r="A31" s="17"/>
      <c r="B31" s="18" t="s">
        <v>12</v>
      </c>
      <c r="C31" s="16"/>
    </row>
    <row r="32" spans="1:3" ht="15.75" customHeight="1">
      <c r="A32" s="11" t="s">
        <v>25</v>
      </c>
      <c r="B32" s="12" t="s">
        <v>26</v>
      </c>
      <c r="C32" s="64">
        <f>C33</f>
        <v>4593000000</v>
      </c>
    </row>
    <row r="33" spans="1:3" ht="15.75" customHeight="1">
      <c r="A33" s="11" t="s">
        <v>7</v>
      </c>
      <c r="B33" s="12" t="s">
        <v>27</v>
      </c>
      <c r="C33" s="64">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4">
        <f>C45+C59+C64</f>
        <v>4593000000</v>
      </c>
    </row>
    <row r="45" spans="1:3" ht="15.75" customHeight="1">
      <c r="A45" s="61" t="s">
        <v>41</v>
      </c>
      <c r="B45" s="62" t="s">
        <v>17</v>
      </c>
      <c r="C45" s="63">
        <f>SUM(C46:C58)</f>
        <v>4593000000</v>
      </c>
    </row>
    <row r="46" spans="1:3" ht="15.75" customHeight="1">
      <c r="A46" s="17"/>
      <c r="B46" s="18" t="s">
        <v>105</v>
      </c>
      <c r="C46" s="59"/>
    </row>
    <row r="47" spans="1:3" ht="15.75" customHeight="1">
      <c r="A47" s="17"/>
      <c r="B47" s="18" t="s">
        <v>106</v>
      </c>
      <c r="C47" s="75">
        <v>3354100000</v>
      </c>
    </row>
    <row r="48" spans="1:3" ht="15.75" customHeight="1">
      <c r="A48" s="17"/>
      <c r="B48" s="18" t="s">
        <v>154</v>
      </c>
      <c r="C48" s="75">
        <v>30000000</v>
      </c>
    </row>
    <row r="49" spans="1:6" ht="15.75" customHeight="1">
      <c r="A49" s="17"/>
      <c r="B49" s="18" t="s">
        <v>108</v>
      </c>
      <c r="C49" s="75">
        <v>142000000</v>
      </c>
      <c r="F49" s="84">
        <f>C44-C46</f>
        <v>4593000000</v>
      </c>
    </row>
    <row r="50" spans="1:3" ht="15.75" customHeight="1">
      <c r="A50" s="17"/>
      <c r="B50" s="18" t="s">
        <v>126</v>
      </c>
      <c r="C50" s="91">
        <v>194000000</v>
      </c>
    </row>
    <row r="51" spans="1:3" ht="15.75" customHeight="1">
      <c r="A51" s="17"/>
      <c r="B51" s="18" t="s">
        <v>110</v>
      </c>
      <c r="C51" s="91">
        <v>41000000</v>
      </c>
    </row>
    <row r="52" spans="1:3" ht="15.75" customHeight="1">
      <c r="A52" s="17"/>
      <c r="B52" s="18" t="s">
        <v>152</v>
      </c>
      <c r="C52" s="91">
        <v>261000000</v>
      </c>
    </row>
    <row r="53" spans="1:3" ht="15.75" customHeight="1">
      <c r="A53" s="17"/>
      <c r="B53" s="18" t="s">
        <v>125</v>
      </c>
      <c r="C53" s="91">
        <v>21600000</v>
      </c>
    </row>
    <row r="54" spans="1:3" ht="15.75" customHeight="1">
      <c r="A54" s="17"/>
      <c r="B54" s="18" t="s">
        <v>114</v>
      </c>
      <c r="C54" s="92">
        <v>95000000</v>
      </c>
    </row>
    <row r="55" spans="1:3" ht="15.75" customHeight="1">
      <c r="A55" s="17"/>
      <c r="B55" s="18" t="s">
        <v>115</v>
      </c>
      <c r="C55" s="91">
        <v>427300000</v>
      </c>
    </row>
    <row r="56" spans="1:3" ht="15.75" customHeight="1">
      <c r="A56" s="17"/>
      <c r="B56" s="18" t="s">
        <v>117</v>
      </c>
      <c r="C56" s="91">
        <v>27000000</v>
      </c>
    </row>
    <row r="57" spans="1:3" ht="15.75" customHeight="1">
      <c r="A57" s="17"/>
      <c r="B57" s="18"/>
      <c r="C57" s="59"/>
    </row>
    <row r="58" spans="1:3" ht="15.75" customHeight="1">
      <c r="A58" s="17"/>
      <c r="B58" s="18"/>
      <c r="C58" s="59"/>
    </row>
    <row r="59" spans="1:3" ht="15.75" customHeight="1">
      <c r="A59" s="14" t="s">
        <v>42</v>
      </c>
      <c r="B59" s="21" t="s">
        <v>39</v>
      </c>
      <c r="C59" s="60">
        <f>SUM(C60:C63)</f>
        <v>0</v>
      </c>
    </row>
    <row r="60" spans="1:3" ht="15.75" customHeight="1">
      <c r="A60" s="17"/>
      <c r="B60" s="18" t="s">
        <v>108</v>
      </c>
      <c r="C60" s="59"/>
    </row>
    <row r="61" spans="1:3" ht="15.75" customHeight="1">
      <c r="A61" s="17"/>
      <c r="B61" s="18" t="s">
        <v>113</v>
      </c>
      <c r="C61" s="59"/>
    </row>
    <row r="62" spans="1:3" ht="15.75" customHeight="1">
      <c r="A62" s="17"/>
      <c r="B62" s="18" t="s">
        <v>114</v>
      </c>
      <c r="C62" s="59"/>
    </row>
    <row r="63" spans="1:3" ht="15.75" customHeight="1">
      <c r="A63" s="17"/>
      <c r="B63" s="18" t="s">
        <v>118</v>
      </c>
      <c r="C63" s="59"/>
    </row>
    <row r="64" spans="1:3" ht="15.75" customHeight="1">
      <c r="A64" s="56" t="s">
        <v>119</v>
      </c>
      <c r="B64" s="57" t="s">
        <v>120</v>
      </c>
      <c r="C64" s="89">
        <f>C65</f>
        <v>0</v>
      </c>
    </row>
    <row r="65" spans="1:3" ht="15.75" customHeight="1">
      <c r="A65" s="53"/>
      <c r="B65" s="54" t="s">
        <v>106</v>
      </c>
      <c r="C65" s="55">
        <v>0</v>
      </c>
    </row>
    <row r="66" ht="15.75">
      <c r="C66" s="6" t="s">
        <v>156</v>
      </c>
    </row>
    <row r="67" ht="18.75">
      <c r="C67" s="52" t="s">
        <v>121</v>
      </c>
    </row>
    <row r="68" ht="18.75">
      <c r="C68" s="44"/>
    </row>
    <row r="69" ht="18.75">
      <c r="C69" s="44"/>
    </row>
    <row r="70" ht="18.75">
      <c r="C70" s="44"/>
    </row>
    <row r="71" ht="18.75">
      <c r="C71" s="52"/>
    </row>
    <row r="72" ht="15">
      <c r="C72" s="65"/>
    </row>
    <row r="73" ht="15">
      <c r="C73" s="65"/>
    </row>
    <row r="74" ht="15">
      <c r="C74" s="65"/>
    </row>
    <row r="75" ht="15">
      <c r="C75" s="65"/>
    </row>
    <row r="76" ht="15">
      <c r="C76" s="65"/>
    </row>
    <row r="77" ht="15">
      <c r="C77" s="65"/>
    </row>
    <row r="78" ht="15">
      <c r="C78" s="65"/>
    </row>
    <row r="79" ht="15">
      <c r="C79" s="65"/>
    </row>
    <row r="80" ht="15">
      <c r="C80" s="65"/>
    </row>
    <row r="81" ht="15">
      <c r="C81" s="65"/>
    </row>
    <row r="82" ht="15">
      <c r="C82" s="65"/>
    </row>
    <row r="83" ht="15">
      <c r="C83" s="65"/>
    </row>
    <row r="84" ht="15">
      <c r="C84" s="65"/>
    </row>
    <row r="85" ht="15">
      <c r="C85" s="65"/>
    </row>
    <row r="86" ht="15">
      <c r="C86" s="65"/>
    </row>
    <row r="87" ht="15">
      <c r="C87" s="65"/>
    </row>
    <row r="88" ht="15">
      <c r="C88" s="65"/>
    </row>
    <row r="89" ht="15">
      <c r="C89" s="65"/>
    </row>
    <row r="90" ht="15">
      <c r="C90" s="65"/>
    </row>
    <row r="91" ht="15">
      <c r="C91" s="65"/>
    </row>
    <row r="92" ht="15">
      <c r="C92" s="65"/>
    </row>
    <row r="93" ht="15">
      <c r="C93" s="65"/>
    </row>
    <row r="94" ht="15">
      <c r="C94" s="65"/>
    </row>
    <row r="95" ht="15">
      <c r="C95" s="65"/>
    </row>
    <row r="96" ht="15">
      <c r="C96" s="65"/>
    </row>
    <row r="97" ht="15">
      <c r="C97" s="65"/>
    </row>
    <row r="98" ht="15">
      <c r="C98" s="65"/>
    </row>
    <row r="99" ht="15">
      <c r="C99" s="65"/>
    </row>
    <row r="100" ht="15">
      <c r="C100" s="65"/>
    </row>
    <row r="101" ht="15">
      <c r="C101" s="65"/>
    </row>
    <row r="102" ht="15">
      <c r="C102" s="65"/>
    </row>
    <row r="103" ht="15">
      <c r="C103" s="65"/>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J166"/>
  <sheetViews>
    <sheetView zoomScalePageLayoutView="0" workbookViewId="0" topLeftCell="A1">
      <selection activeCell="A7" sqref="A7:F7"/>
    </sheetView>
  </sheetViews>
  <sheetFormatPr defaultColWidth="9.00390625" defaultRowHeight="14.25"/>
  <cols>
    <col min="1" max="1" width="3.75390625" style="40" bestFit="1" customWidth="1"/>
    <col min="2" max="2" width="41.625" style="30" bestFit="1" customWidth="1"/>
    <col min="3" max="3" width="13.875" style="30" customWidth="1"/>
    <col min="4" max="4" width="14.50390625" style="30" customWidth="1"/>
    <col min="5" max="5" width="12.125" style="30" customWidth="1"/>
    <col min="6" max="6" width="11.375" style="30" customWidth="1"/>
    <col min="7" max="7" width="9.00390625" style="30" customWidth="1"/>
    <col min="10" max="10" width="16.00390625" style="0" bestFit="1" customWidth="1"/>
  </cols>
  <sheetData>
    <row r="1" spans="1:6" ht="15.75" customHeight="1">
      <c r="A1" s="97" t="s">
        <v>131</v>
      </c>
      <c r="B1" s="97"/>
      <c r="C1" s="97"/>
      <c r="D1" s="97"/>
      <c r="E1" s="97"/>
      <c r="F1" s="97"/>
    </row>
    <row r="2" spans="1:3" ht="15.75" customHeight="1">
      <c r="A2" s="99" t="s">
        <v>146</v>
      </c>
      <c r="B2" s="99"/>
      <c r="C2" s="3"/>
    </row>
    <row r="3" spans="1:3" ht="15.75" customHeight="1">
      <c r="A3" s="99" t="s">
        <v>103</v>
      </c>
      <c r="B3" s="99"/>
      <c r="C3" s="3"/>
    </row>
    <row r="4" spans="1:6" ht="15.75" customHeight="1">
      <c r="A4" s="100" t="s">
        <v>147</v>
      </c>
      <c r="B4" s="100"/>
      <c r="C4" s="100"/>
      <c r="D4" s="100"/>
      <c r="E4" s="100"/>
      <c r="F4" s="100"/>
    </row>
    <row r="5" spans="1:6" s="4" customFormat="1" ht="15.75" customHeight="1">
      <c r="A5" s="97" t="s">
        <v>158</v>
      </c>
      <c r="B5" s="97"/>
      <c r="C5" s="97"/>
      <c r="D5" s="97"/>
      <c r="E5" s="97"/>
      <c r="F5" s="97"/>
    </row>
    <row r="6" spans="1:6" ht="15.75" customHeight="1">
      <c r="A6" s="98" t="s">
        <v>73</v>
      </c>
      <c r="B6" s="98"/>
      <c r="C6" s="98"/>
      <c r="D6" s="98"/>
      <c r="E6" s="98"/>
      <c r="F6" s="98"/>
    </row>
    <row r="7" spans="1:6" ht="15.75" customHeight="1">
      <c r="A7" s="98" t="s">
        <v>74</v>
      </c>
      <c r="B7" s="98"/>
      <c r="C7" s="98"/>
      <c r="D7" s="98"/>
      <c r="E7" s="98"/>
      <c r="F7" s="98"/>
    </row>
    <row r="8" spans="1:6" ht="15.75" customHeight="1">
      <c r="A8" s="6"/>
      <c r="B8" s="4"/>
      <c r="C8" s="112"/>
      <c r="D8" s="112"/>
      <c r="E8" s="112" t="s">
        <v>132</v>
      </c>
      <c r="F8" s="112"/>
    </row>
    <row r="9" spans="1:6" ht="95.25" customHeight="1">
      <c r="A9" s="7" t="s">
        <v>87</v>
      </c>
      <c r="B9" s="8" t="s">
        <v>4</v>
      </c>
      <c r="C9" s="7" t="s">
        <v>88</v>
      </c>
      <c r="D9" s="7" t="s">
        <v>89</v>
      </c>
      <c r="E9" s="9" t="s">
        <v>90</v>
      </c>
      <c r="F9" s="9" t="s">
        <v>91</v>
      </c>
    </row>
    <row r="10" spans="1:6" ht="15.75" customHeight="1">
      <c r="A10" s="10">
        <v>1</v>
      </c>
      <c r="B10" s="10">
        <v>2</v>
      </c>
      <c r="C10" s="10">
        <v>3</v>
      </c>
      <c r="D10" s="10">
        <v>4</v>
      </c>
      <c r="E10" s="10" t="s">
        <v>92</v>
      </c>
      <c r="F10" s="10">
        <v>6</v>
      </c>
    </row>
    <row r="11" spans="1:6" s="4" customFormat="1" ht="15.75" customHeight="1">
      <c r="A11" s="11" t="s">
        <v>5</v>
      </c>
      <c r="B11" s="12" t="s">
        <v>93</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41"/>
      <c r="D13" s="16"/>
      <c r="E13" s="16"/>
      <c r="F13" s="16"/>
    </row>
    <row r="14" spans="1:6" s="4" customFormat="1" ht="15.75" customHeight="1">
      <c r="A14" s="17"/>
      <c r="B14" s="18" t="s">
        <v>10</v>
      </c>
      <c r="C14" s="19"/>
      <c r="D14" s="16"/>
      <c r="E14" s="16"/>
      <c r="F14" s="16"/>
    </row>
    <row r="15" spans="1:6" s="4" customFormat="1" ht="15.75" customHeight="1">
      <c r="A15" s="17"/>
      <c r="B15" s="18" t="s">
        <v>10</v>
      </c>
      <c r="C15" s="22"/>
      <c r="D15" s="16"/>
      <c r="E15" s="16"/>
      <c r="F15" s="16"/>
    </row>
    <row r="16" spans="1:6" s="4" customFormat="1" ht="15.75" customHeight="1">
      <c r="A16" s="17">
        <v>2</v>
      </c>
      <c r="B16" s="18" t="s">
        <v>11</v>
      </c>
      <c r="C16" s="19"/>
      <c r="D16" s="16"/>
      <c r="E16" s="16"/>
      <c r="F16" s="16"/>
    </row>
    <row r="17" spans="1:6" s="4" customFormat="1" ht="15.75" customHeight="1">
      <c r="A17" s="17"/>
      <c r="B17" s="18" t="s">
        <v>12</v>
      </c>
      <c r="C17" s="22"/>
      <c r="D17" s="25"/>
      <c r="E17" s="25"/>
      <c r="F17" s="25"/>
    </row>
    <row r="18" spans="1:6" s="4" customFormat="1" ht="15.75" customHeight="1">
      <c r="A18" s="17"/>
      <c r="B18" s="18" t="s">
        <v>12</v>
      </c>
      <c r="C18" s="19"/>
      <c r="D18" s="16"/>
      <c r="E18" s="16"/>
      <c r="F18" s="16"/>
    </row>
    <row r="19" spans="1:6" s="4" customFormat="1" ht="15.75" customHeight="1">
      <c r="A19" s="11">
        <v>3</v>
      </c>
      <c r="B19" s="12" t="s">
        <v>134</v>
      </c>
      <c r="C19" s="82">
        <f>SUM(C20:C22)</f>
        <v>727849500</v>
      </c>
      <c r="D19" s="82">
        <f>SUM(D20:D22)</f>
        <v>727849500</v>
      </c>
      <c r="E19" s="75">
        <f>C19-D19</f>
        <v>0</v>
      </c>
      <c r="F19" s="16"/>
    </row>
    <row r="20" spans="1:6" s="4" customFormat="1" ht="15.75" customHeight="1">
      <c r="A20" s="17" t="s">
        <v>41</v>
      </c>
      <c r="B20" s="18" t="s">
        <v>149</v>
      </c>
      <c r="C20" s="80">
        <v>252020500</v>
      </c>
      <c r="D20" s="80">
        <v>252020500</v>
      </c>
      <c r="E20" s="75">
        <f aca="true" t="shared" si="0" ref="E20:E33">C20-D20</f>
        <v>0</v>
      </c>
      <c r="F20" s="16"/>
    </row>
    <row r="21" spans="1:6" s="4" customFormat="1" ht="15.75" customHeight="1">
      <c r="A21" s="17" t="s">
        <v>42</v>
      </c>
      <c r="B21" s="18" t="s">
        <v>138</v>
      </c>
      <c r="C21" s="80">
        <v>161100000</v>
      </c>
      <c r="D21" s="80">
        <v>161100000</v>
      </c>
      <c r="E21" s="75">
        <f t="shared" si="0"/>
        <v>0</v>
      </c>
      <c r="F21" s="16"/>
    </row>
    <row r="22" spans="1:6" s="4" customFormat="1" ht="15.75" customHeight="1">
      <c r="A22" s="17" t="s">
        <v>135</v>
      </c>
      <c r="B22" s="18" t="s">
        <v>137</v>
      </c>
      <c r="C22" s="80">
        <v>314729000</v>
      </c>
      <c r="D22" s="80">
        <v>314729000</v>
      </c>
      <c r="E22" s="75">
        <f t="shared" si="0"/>
        <v>0</v>
      </c>
      <c r="F22" s="16"/>
    </row>
    <row r="23" spans="1:6" s="4" customFormat="1" ht="15.75" customHeight="1">
      <c r="A23" s="11" t="s">
        <v>13</v>
      </c>
      <c r="B23" s="12" t="s">
        <v>94</v>
      </c>
      <c r="C23" s="20"/>
      <c r="D23" s="16"/>
      <c r="E23" s="75"/>
      <c r="F23" s="16"/>
    </row>
    <row r="24" spans="1:6" s="4" customFormat="1" ht="15.75" customHeight="1">
      <c r="A24" s="13">
        <v>1</v>
      </c>
      <c r="B24" s="42" t="s">
        <v>15</v>
      </c>
      <c r="C24" s="19"/>
      <c r="D24" s="16"/>
      <c r="E24" s="75"/>
      <c r="F24" s="16"/>
    </row>
    <row r="25" spans="1:6" s="4" customFormat="1" ht="15.75" customHeight="1">
      <c r="A25" s="17" t="s">
        <v>16</v>
      </c>
      <c r="B25" s="18" t="s">
        <v>17</v>
      </c>
      <c r="C25" s="22"/>
      <c r="D25" s="16"/>
      <c r="E25" s="75"/>
      <c r="F25" s="16"/>
    </row>
    <row r="26" spans="1:6" s="4" customFormat="1" ht="15.75" customHeight="1">
      <c r="A26" s="17" t="s">
        <v>18</v>
      </c>
      <c r="B26" s="18" t="s">
        <v>19</v>
      </c>
      <c r="C26" s="22"/>
      <c r="D26" s="16"/>
      <c r="E26" s="75"/>
      <c r="F26" s="16"/>
    </row>
    <row r="27" spans="1:6" s="4" customFormat="1" ht="15.75" customHeight="1">
      <c r="A27" s="13">
        <v>2</v>
      </c>
      <c r="B27" s="42" t="s">
        <v>20</v>
      </c>
      <c r="C27" s="22"/>
      <c r="D27" s="16"/>
      <c r="E27" s="75"/>
      <c r="F27" s="16"/>
    </row>
    <row r="28" spans="1:6" s="4" customFormat="1" ht="15.75" customHeight="1">
      <c r="A28" s="17" t="s">
        <v>16</v>
      </c>
      <c r="B28" s="18" t="s">
        <v>21</v>
      </c>
      <c r="C28" s="23"/>
      <c r="D28" s="16"/>
      <c r="E28" s="75"/>
      <c r="F28" s="16"/>
    </row>
    <row r="29" spans="1:6" s="4" customFormat="1" ht="15.75" customHeight="1">
      <c r="A29" s="17" t="s">
        <v>18</v>
      </c>
      <c r="B29" s="18" t="s">
        <v>22</v>
      </c>
      <c r="C29" s="23"/>
      <c r="D29" s="16"/>
      <c r="E29" s="75"/>
      <c r="F29" s="16"/>
    </row>
    <row r="30" spans="1:6" s="4" customFormat="1" ht="15.75" customHeight="1">
      <c r="A30" s="13">
        <v>3</v>
      </c>
      <c r="B30" s="42" t="s">
        <v>136</v>
      </c>
      <c r="C30" s="81">
        <f>SUM(C31:C33)</f>
        <v>727849500</v>
      </c>
      <c r="D30" s="81">
        <f>SUM(D31:D33)</f>
        <v>727849500</v>
      </c>
      <c r="E30" s="75">
        <f t="shared" si="0"/>
        <v>0</v>
      </c>
      <c r="F30" s="16"/>
    </row>
    <row r="31" spans="1:6" s="4" customFormat="1" ht="15.75" customHeight="1">
      <c r="A31" s="17" t="s">
        <v>41</v>
      </c>
      <c r="B31" s="18" t="s">
        <v>149</v>
      </c>
      <c r="C31" s="80">
        <v>252020500</v>
      </c>
      <c r="D31" s="80">
        <v>252020500</v>
      </c>
      <c r="E31" s="75">
        <f t="shared" si="0"/>
        <v>0</v>
      </c>
      <c r="F31" s="16"/>
    </row>
    <row r="32" spans="1:6" s="4" customFormat="1" ht="15.75" customHeight="1">
      <c r="A32" s="17" t="s">
        <v>42</v>
      </c>
      <c r="B32" s="18" t="s">
        <v>138</v>
      </c>
      <c r="C32" s="80">
        <v>161100000</v>
      </c>
      <c r="D32" s="80">
        <v>161100000</v>
      </c>
      <c r="E32" s="75">
        <f t="shared" si="0"/>
        <v>0</v>
      </c>
      <c r="F32" s="16"/>
    </row>
    <row r="33" spans="1:6" s="4" customFormat="1" ht="15.75" customHeight="1">
      <c r="A33" s="17" t="s">
        <v>135</v>
      </c>
      <c r="B33" s="18" t="s">
        <v>137</v>
      </c>
      <c r="C33" s="80">
        <v>314729000</v>
      </c>
      <c r="D33" s="80">
        <v>314729000</v>
      </c>
      <c r="E33" s="75">
        <f t="shared" si="0"/>
        <v>0</v>
      </c>
      <c r="F33" s="16"/>
    </row>
    <row r="34" spans="1:6" s="4" customFormat="1" ht="15.75" customHeight="1">
      <c r="A34" s="11" t="s">
        <v>23</v>
      </c>
      <c r="B34" s="12" t="s">
        <v>24</v>
      </c>
      <c r="C34" s="23"/>
      <c r="D34" s="16"/>
      <c r="E34" s="16"/>
      <c r="F34" s="16"/>
    </row>
    <row r="35" spans="1:6" s="4" customFormat="1" ht="15.75" customHeight="1">
      <c r="A35" s="13">
        <v>1</v>
      </c>
      <c r="B35" s="42" t="s">
        <v>9</v>
      </c>
      <c r="C35" s="16"/>
      <c r="D35" s="16"/>
      <c r="E35" s="16"/>
      <c r="F35" s="16"/>
    </row>
    <row r="36" spans="1:6" s="4" customFormat="1" ht="15.75" customHeight="1">
      <c r="A36" s="11"/>
      <c r="B36" s="18" t="s">
        <v>10</v>
      </c>
      <c r="C36" s="16"/>
      <c r="D36" s="26"/>
      <c r="E36" s="26"/>
      <c r="F36" s="43"/>
    </row>
    <row r="37" spans="1:6" s="4" customFormat="1" ht="15.75" customHeight="1">
      <c r="A37" s="11"/>
      <c r="B37" s="18" t="s">
        <v>10</v>
      </c>
      <c r="C37" s="24"/>
      <c r="D37" s="25"/>
      <c r="E37" s="25"/>
      <c r="F37" s="16"/>
    </row>
    <row r="38" spans="1:6" s="4" customFormat="1" ht="15.75" customHeight="1">
      <c r="A38" s="13">
        <v>2</v>
      </c>
      <c r="B38" s="18" t="s">
        <v>11</v>
      </c>
      <c r="C38" s="25"/>
      <c r="D38" s="16"/>
      <c r="E38" s="16"/>
      <c r="F38" s="16"/>
    </row>
    <row r="39" spans="1:6" s="4" customFormat="1" ht="15.75" customHeight="1">
      <c r="A39" s="11"/>
      <c r="B39" s="18" t="s">
        <v>12</v>
      </c>
      <c r="C39" s="25"/>
      <c r="D39" s="16"/>
      <c r="E39" s="16"/>
      <c r="F39" s="16"/>
    </row>
    <row r="40" spans="1:6" s="4" customFormat="1" ht="15.75" customHeight="1">
      <c r="A40" s="17"/>
      <c r="B40" s="18" t="s">
        <v>12</v>
      </c>
      <c r="C40" s="16"/>
      <c r="D40" s="16"/>
      <c r="E40" s="16"/>
      <c r="F40" s="16"/>
    </row>
    <row r="41" spans="1:6" s="4" customFormat="1" ht="15.75" customHeight="1">
      <c r="A41" s="11" t="s">
        <v>25</v>
      </c>
      <c r="B41" s="12" t="s">
        <v>95</v>
      </c>
      <c r="C41" s="24"/>
      <c r="D41" s="25"/>
      <c r="E41" s="25"/>
      <c r="F41" s="16"/>
    </row>
    <row r="42" spans="1:6" s="4" customFormat="1" ht="15.75" customHeight="1">
      <c r="A42" s="11" t="s">
        <v>7</v>
      </c>
      <c r="B42" s="12" t="s">
        <v>27</v>
      </c>
      <c r="C42" s="24"/>
      <c r="D42" s="25"/>
      <c r="E42" s="25"/>
      <c r="F42" s="16"/>
    </row>
    <row r="43" spans="1:6" s="4" customFormat="1" ht="15.75" customHeight="1">
      <c r="A43" s="11">
        <v>1</v>
      </c>
      <c r="B43" s="12" t="s">
        <v>20</v>
      </c>
      <c r="C43" s="24"/>
      <c r="D43" s="25"/>
      <c r="E43" s="25"/>
      <c r="F43" s="16"/>
    </row>
    <row r="44" spans="1:6" s="4" customFormat="1" ht="15.75" customHeight="1">
      <c r="A44" s="17" t="s">
        <v>28</v>
      </c>
      <c r="B44" s="18" t="s">
        <v>21</v>
      </c>
      <c r="C44" s="24"/>
      <c r="D44" s="25"/>
      <c r="E44" s="25"/>
      <c r="F44" s="16"/>
    </row>
    <row r="45" spans="1:6" s="4" customFormat="1" ht="15.75" customHeight="1">
      <c r="A45" s="17" t="s">
        <v>29</v>
      </c>
      <c r="B45" s="18" t="s">
        <v>22</v>
      </c>
      <c r="C45" s="24"/>
      <c r="D45" s="25"/>
      <c r="E45" s="25"/>
      <c r="F45" s="16"/>
    </row>
    <row r="46" spans="1:6" s="4" customFormat="1" ht="15.75" customHeight="1">
      <c r="A46" s="11">
        <v>2</v>
      </c>
      <c r="B46" s="12" t="s">
        <v>30</v>
      </c>
      <c r="C46" s="24"/>
      <c r="D46" s="25"/>
      <c r="E46" s="25"/>
      <c r="F46" s="16"/>
    </row>
    <row r="47" spans="1:6" s="4" customFormat="1" ht="15.75" customHeight="1">
      <c r="A47" s="17" t="s">
        <v>31</v>
      </c>
      <c r="B47" s="18" t="s">
        <v>32</v>
      </c>
      <c r="C47" s="24"/>
      <c r="D47" s="25"/>
      <c r="E47" s="25"/>
      <c r="F47" s="16"/>
    </row>
    <row r="48" spans="1:6" s="4" customFormat="1" ht="15.75" customHeight="1">
      <c r="A48" s="14"/>
      <c r="B48" s="21" t="s">
        <v>33</v>
      </c>
      <c r="C48" s="24"/>
      <c r="D48" s="25"/>
      <c r="E48" s="25"/>
      <c r="F48" s="16"/>
    </row>
    <row r="49" spans="1:6" s="4" customFormat="1" ht="15.75" customHeight="1">
      <c r="A49" s="14"/>
      <c r="B49" s="21" t="s">
        <v>34</v>
      </c>
      <c r="C49" s="24"/>
      <c r="D49" s="25"/>
      <c r="E49" s="25"/>
      <c r="F49" s="16"/>
    </row>
    <row r="50" spans="1:6" s="4" customFormat="1" ht="15.75" customHeight="1">
      <c r="A50" s="14"/>
      <c r="B50" s="21" t="s">
        <v>35</v>
      </c>
      <c r="C50" s="24"/>
      <c r="D50" s="25"/>
      <c r="E50" s="25"/>
      <c r="F50" s="16"/>
    </row>
    <row r="51" spans="1:6" s="4" customFormat="1" ht="15.75" customHeight="1">
      <c r="A51" s="17" t="s">
        <v>36</v>
      </c>
      <c r="B51" s="18" t="s">
        <v>37</v>
      </c>
      <c r="C51" s="24"/>
      <c r="D51" s="25"/>
      <c r="E51" s="25"/>
      <c r="F51" s="16"/>
    </row>
    <row r="52" spans="1:6" s="4" customFormat="1" ht="15.75" customHeight="1">
      <c r="A52" s="17" t="s">
        <v>38</v>
      </c>
      <c r="B52" s="18" t="s">
        <v>39</v>
      </c>
      <c r="C52" s="24"/>
      <c r="D52" s="25"/>
      <c r="E52" s="25"/>
      <c r="F52" s="16"/>
    </row>
    <row r="53" spans="1:10" s="4" customFormat="1" ht="23.25" customHeight="1">
      <c r="A53" s="11">
        <v>3</v>
      </c>
      <c r="B53" s="12" t="s">
        <v>40</v>
      </c>
      <c r="C53" s="73">
        <f>C54+C64</f>
        <v>4045000000</v>
      </c>
      <c r="D53" s="73">
        <f>D54+D64</f>
        <v>4045000000</v>
      </c>
      <c r="E53" s="74">
        <f>D53-C53</f>
        <v>0</v>
      </c>
      <c r="F53" s="16"/>
      <c r="J53" s="95">
        <v>4045000000</v>
      </c>
    </row>
    <row r="54" spans="1:10" s="4" customFormat="1" ht="23.25" customHeight="1">
      <c r="A54" s="17" t="s">
        <v>41</v>
      </c>
      <c r="B54" s="18" t="s">
        <v>17</v>
      </c>
      <c r="C54" s="73">
        <f>SUM(C55:C63)</f>
        <v>3655477000</v>
      </c>
      <c r="D54" s="73">
        <f>SUM(D55:D63)</f>
        <v>3655477000</v>
      </c>
      <c r="E54" s="74">
        <f>D54-C54</f>
        <v>0</v>
      </c>
      <c r="F54" s="16"/>
      <c r="J54" s="96">
        <f>J53-C53</f>
        <v>0</v>
      </c>
    </row>
    <row r="55" spans="1:6" s="4" customFormat="1" ht="23.25" customHeight="1">
      <c r="A55" s="17"/>
      <c r="B55" s="18" t="s">
        <v>106</v>
      </c>
      <c r="C55" s="75">
        <v>3095013094</v>
      </c>
      <c r="D55" s="74">
        <f>C55</f>
        <v>3095013094</v>
      </c>
      <c r="E55" s="74">
        <f aca="true" t="shared" si="1" ref="E55:E67">D55-C55</f>
        <v>0</v>
      </c>
      <c r="F55" s="16"/>
    </row>
    <row r="56" spans="1:10" s="4" customFormat="1" ht="23.25" customHeight="1">
      <c r="A56" s="17"/>
      <c r="B56" s="18" t="s">
        <v>108</v>
      </c>
      <c r="C56" s="75">
        <v>62271519</v>
      </c>
      <c r="D56" s="74">
        <f aca="true" t="shared" si="2" ref="D56:D63">C56</f>
        <v>62271519</v>
      </c>
      <c r="E56" s="74">
        <f t="shared" si="1"/>
        <v>0</v>
      </c>
      <c r="F56" s="16"/>
      <c r="J56" s="86">
        <f>6499000995-D53</f>
        <v>2454000995</v>
      </c>
    </row>
    <row r="57" spans="1:6" s="4" customFormat="1" ht="23.25" customHeight="1">
      <c r="A57" s="17"/>
      <c r="B57" s="18" t="s">
        <v>126</v>
      </c>
      <c r="C57" s="75">
        <v>25600000</v>
      </c>
      <c r="D57" s="74">
        <f t="shared" si="2"/>
        <v>25600000</v>
      </c>
      <c r="E57" s="74">
        <f t="shared" si="1"/>
        <v>0</v>
      </c>
      <c r="F57" s="16"/>
    </row>
    <row r="58" spans="1:6" s="4" customFormat="1" ht="23.25" customHeight="1">
      <c r="A58" s="17"/>
      <c r="B58" s="18" t="s">
        <v>152</v>
      </c>
      <c r="C58" s="75">
        <v>66970000</v>
      </c>
      <c r="D58" s="74">
        <f t="shared" si="2"/>
        <v>66970000</v>
      </c>
      <c r="E58" s="74">
        <f t="shared" si="1"/>
        <v>0</v>
      </c>
      <c r="F58" s="16"/>
    </row>
    <row r="59" spans="1:10" s="4" customFormat="1" ht="23.25" customHeight="1">
      <c r="A59" s="17"/>
      <c r="B59" s="18" t="s">
        <v>133</v>
      </c>
      <c r="C59" s="75">
        <v>11950000</v>
      </c>
      <c r="D59" s="74">
        <f t="shared" si="2"/>
        <v>11950000</v>
      </c>
      <c r="E59" s="74">
        <f t="shared" si="1"/>
        <v>0</v>
      </c>
      <c r="F59" s="16"/>
      <c r="J59" s="86">
        <f>6171000000-C54</f>
        <v>2515523000</v>
      </c>
    </row>
    <row r="60" spans="1:6" s="4" customFormat="1" ht="23.25" customHeight="1">
      <c r="A60" s="17"/>
      <c r="B60" s="18" t="s">
        <v>125</v>
      </c>
      <c r="C60" s="75">
        <v>21600000</v>
      </c>
      <c r="D60" s="74">
        <f t="shared" si="2"/>
        <v>21600000</v>
      </c>
      <c r="E60" s="74">
        <f t="shared" si="1"/>
        <v>0</v>
      </c>
      <c r="F60" s="16"/>
    </row>
    <row r="61" spans="1:6" s="4" customFormat="1" ht="23.25" customHeight="1">
      <c r="A61" s="17"/>
      <c r="B61" s="18" t="s">
        <v>115</v>
      </c>
      <c r="C61" s="75">
        <v>182563840</v>
      </c>
      <c r="D61" s="74">
        <f t="shared" si="2"/>
        <v>182563840</v>
      </c>
      <c r="E61" s="74">
        <f t="shared" si="1"/>
        <v>0</v>
      </c>
      <c r="F61" s="16"/>
    </row>
    <row r="62" spans="1:6" s="4" customFormat="1" ht="23.25" customHeight="1">
      <c r="A62" s="17"/>
      <c r="B62" s="18" t="s">
        <v>151</v>
      </c>
      <c r="C62" s="75">
        <v>19057000</v>
      </c>
      <c r="D62" s="74">
        <f t="shared" si="2"/>
        <v>19057000</v>
      </c>
      <c r="E62" s="74">
        <f t="shared" si="1"/>
        <v>0</v>
      </c>
      <c r="F62" s="16"/>
    </row>
    <row r="63" spans="1:6" s="4" customFormat="1" ht="23.25" customHeight="1">
      <c r="A63" s="17"/>
      <c r="B63" s="18" t="s">
        <v>117</v>
      </c>
      <c r="C63" s="75">
        <v>170451547</v>
      </c>
      <c r="D63" s="74">
        <f t="shared" si="2"/>
        <v>170451547</v>
      </c>
      <c r="E63" s="74">
        <f t="shared" si="1"/>
        <v>0</v>
      </c>
      <c r="F63" s="16"/>
    </row>
    <row r="64" spans="1:6" s="4" customFormat="1" ht="23.25" customHeight="1">
      <c r="A64" s="17" t="s">
        <v>42</v>
      </c>
      <c r="B64" s="18" t="s">
        <v>39</v>
      </c>
      <c r="C64" s="78">
        <f>C65+C67</f>
        <v>389523000</v>
      </c>
      <c r="D64" s="78">
        <f>D65+D67</f>
        <v>389523000</v>
      </c>
      <c r="E64" s="74">
        <f t="shared" si="1"/>
        <v>0</v>
      </c>
      <c r="F64" s="16"/>
    </row>
    <row r="65" spans="1:6" s="4" customFormat="1" ht="23.25" customHeight="1">
      <c r="A65" s="17" t="s">
        <v>127</v>
      </c>
      <c r="B65" s="76" t="s">
        <v>129</v>
      </c>
      <c r="C65" s="87">
        <f>C66</f>
        <v>389523000</v>
      </c>
      <c r="D65" s="87">
        <f>D66</f>
        <v>389523000</v>
      </c>
      <c r="E65" s="74">
        <f t="shared" si="1"/>
        <v>0</v>
      </c>
      <c r="F65" s="16"/>
    </row>
    <row r="66" spans="1:6" s="4" customFormat="1" ht="23.25" customHeight="1">
      <c r="A66" s="17"/>
      <c r="B66" s="77" t="s">
        <v>106</v>
      </c>
      <c r="C66" s="79">
        <v>389523000</v>
      </c>
      <c r="D66" s="79">
        <v>389523000</v>
      </c>
      <c r="E66" s="74">
        <f t="shared" si="1"/>
        <v>0</v>
      </c>
      <c r="F66" s="16"/>
    </row>
    <row r="67" spans="1:6" s="4" customFormat="1" ht="23.25" customHeight="1">
      <c r="A67" s="17"/>
      <c r="B67" s="76"/>
      <c r="C67" s="88"/>
      <c r="D67" s="88"/>
      <c r="E67" s="74">
        <f t="shared" si="1"/>
        <v>0</v>
      </c>
      <c r="F67" s="16"/>
    </row>
    <row r="69" spans="4:6" ht="15.75">
      <c r="D69" s="98" t="s">
        <v>157</v>
      </c>
      <c r="E69" s="98"/>
      <c r="F69" s="98"/>
    </row>
    <row r="70" spans="4:6" ht="18.75">
      <c r="D70" s="103" t="s">
        <v>121</v>
      </c>
      <c r="E70" s="103"/>
      <c r="F70" s="103"/>
    </row>
    <row r="71" ht="18.75">
      <c r="D71" s="44"/>
    </row>
    <row r="72" ht="18.75">
      <c r="D72" s="44"/>
    </row>
    <row r="73" ht="18.75">
      <c r="D73" s="44"/>
    </row>
    <row r="74" spans="4:6" ht="16.5">
      <c r="D74" s="102" t="s">
        <v>140</v>
      </c>
      <c r="E74" s="102"/>
      <c r="F74" s="102"/>
    </row>
    <row r="93" spans="1:6" ht="15.75">
      <c r="A93" s="97" t="s">
        <v>131</v>
      </c>
      <c r="B93" s="97"/>
      <c r="C93" s="97"/>
      <c r="D93" s="97"/>
      <c r="E93" s="97"/>
      <c r="F93" s="97"/>
    </row>
    <row r="94" spans="1:3" ht="15.75">
      <c r="A94" s="99" t="s">
        <v>146</v>
      </c>
      <c r="B94" s="99"/>
      <c r="C94" s="3"/>
    </row>
    <row r="95" spans="1:3" ht="15.75">
      <c r="A95" s="99" t="s">
        <v>103</v>
      </c>
      <c r="B95" s="99"/>
      <c r="C95" s="3"/>
    </row>
    <row r="96" spans="1:6" ht="15.75">
      <c r="A96" s="100" t="s">
        <v>153</v>
      </c>
      <c r="B96" s="100"/>
      <c r="C96" s="100"/>
      <c r="D96" s="100"/>
      <c r="E96" s="100"/>
      <c r="F96" s="100"/>
    </row>
    <row r="97" spans="1:6" ht="15.75">
      <c r="A97" s="97" t="s">
        <v>148</v>
      </c>
      <c r="B97" s="97"/>
      <c r="C97" s="97"/>
      <c r="D97" s="97"/>
      <c r="E97" s="97"/>
      <c r="F97" s="97"/>
    </row>
    <row r="98" spans="1:6" ht="15.75">
      <c r="A98" s="98" t="s">
        <v>73</v>
      </c>
      <c r="B98" s="98"/>
      <c r="C98" s="98"/>
      <c r="D98" s="98"/>
      <c r="E98" s="98"/>
      <c r="F98" s="98"/>
    </row>
    <row r="99" spans="1:6" ht="15.75">
      <c r="A99" s="98" t="s">
        <v>74</v>
      </c>
      <c r="B99" s="98"/>
      <c r="C99" s="98"/>
      <c r="D99" s="98"/>
      <c r="E99" s="98"/>
      <c r="F99" s="98"/>
    </row>
    <row r="100" spans="1:6" ht="15.75">
      <c r="A100" s="6"/>
      <c r="B100" s="4"/>
      <c r="C100" s="112"/>
      <c r="D100" s="112"/>
      <c r="E100" s="112" t="s">
        <v>132</v>
      </c>
      <c r="F100" s="112"/>
    </row>
    <row r="101" spans="1:6" ht="95.25">
      <c r="A101" s="7" t="s">
        <v>87</v>
      </c>
      <c r="B101" s="8" t="s">
        <v>4</v>
      </c>
      <c r="C101" s="7" t="s">
        <v>88</v>
      </c>
      <c r="D101" s="7" t="s">
        <v>89</v>
      </c>
      <c r="E101" s="9" t="s">
        <v>90</v>
      </c>
      <c r="F101" s="9" t="s">
        <v>91</v>
      </c>
    </row>
    <row r="102" spans="1:6" ht="15.75">
      <c r="A102" s="10">
        <v>1</v>
      </c>
      <c r="B102" s="10">
        <v>2</v>
      </c>
      <c r="C102" s="10">
        <v>3</v>
      </c>
      <c r="D102" s="10">
        <v>4</v>
      </c>
      <c r="E102" s="10" t="s">
        <v>92</v>
      </c>
      <c r="F102" s="10">
        <v>6</v>
      </c>
    </row>
    <row r="103" spans="1:6" ht="15.75">
      <c r="A103" s="11" t="s">
        <v>5</v>
      </c>
      <c r="B103" s="12" t="s">
        <v>93</v>
      </c>
      <c r="C103" s="13"/>
      <c r="D103" s="14"/>
      <c r="E103" s="14"/>
      <c r="F103" s="14"/>
    </row>
    <row r="104" spans="1:6" ht="15.75">
      <c r="A104" s="11" t="s">
        <v>7</v>
      </c>
      <c r="B104" s="12" t="s">
        <v>8</v>
      </c>
      <c r="C104" s="13"/>
      <c r="D104" s="14"/>
      <c r="E104" s="14"/>
      <c r="F104" s="16"/>
    </row>
    <row r="105" spans="1:6" ht="15.75">
      <c r="A105" s="17">
        <v>1</v>
      </c>
      <c r="B105" s="18" t="s">
        <v>9</v>
      </c>
      <c r="C105" s="41"/>
      <c r="D105" s="16"/>
      <c r="E105" s="16"/>
      <c r="F105" s="16"/>
    </row>
    <row r="106" spans="1:6" ht="15.75">
      <c r="A106" s="17"/>
      <c r="B106" s="18" t="s">
        <v>10</v>
      </c>
      <c r="C106" s="19"/>
      <c r="D106" s="16"/>
      <c r="E106" s="16"/>
      <c r="F106" s="16"/>
    </row>
    <row r="107" spans="1:6" ht="15.75">
      <c r="A107" s="17"/>
      <c r="B107" s="18" t="s">
        <v>10</v>
      </c>
      <c r="C107" s="22"/>
      <c r="D107" s="16"/>
      <c r="E107" s="16"/>
      <c r="F107" s="16"/>
    </row>
    <row r="108" spans="1:6" ht="15.75">
      <c r="A108" s="17">
        <v>2</v>
      </c>
      <c r="B108" s="18" t="s">
        <v>11</v>
      </c>
      <c r="C108" s="19"/>
      <c r="D108" s="16"/>
      <c r="E108" s="16"/>
      <c r="F108" s="16"/>
    </row>
    <row r="109" spans="1:6" ht="15.75">
      <c r="A109" s="17"/>
      <c r="B109" s="18" t="s">
        <v>12</v>
      </c>
      <c r="C109" s="22"/>
      <c r="D109" s="25"/>
      <c r="E109" s="25"/>
      <c r="F109" s="25"/>
    </row>
    <row r="110" spans="1:6" ht="15.75">
      <c r="A110" s="17"/>
      <c r="B110" s="18" t="s">
        <v>12</v>
      </c>
      <c r="C110" s="19"/>
      <c r="D110" s="16"/>
      <c r="E110" s="16"/>
      <c r="F110" s="16"/>
    </row>
    <row r="111" spans="1:6" ht="15.75">
      <c r="A111" s="11">
        <v>3</v>
      </c>
      <c r="B111" s="12" t="s">
        <v>134</v>
      </c>
      <c r="C111" s="82">
        <f>SUM(C112:C114)</f>
        <v>0</v>
      </c>
      <c r="D111" s="82">
        <f>SUM(D112:D114)</f>
        <v>0</v>
      </c>
      <c r="E111" s="75">
        <f>C111-D111</f>
        <v>0</v>
      </c>
      <c r="F111" s="16"/>
    </row>
    <row r="112" spans="1:6" ht="15.75">
      <c r="A112" s="17" t="s">
        <v>41</v>
      </c>
      <c r="B112" s="18" t="s">
        <v>149</v>
      </c>
      <c r="C112" s="80"/>
      <c r="D112" s="80"/>
      <c r="E112" s="75">
        <f>C112-D112</f>
        <v>0</v>
      </c>
      <c r="F112" s="16"/>
    </row>
    <row r="113" spans="1:6" ht="15.75">
      <c r="A113" s="17" t="s">
        <v>42</v>
      </c>
      <c r="B113" s="18" t="s">
        <v>138</v>
      </c>
      <c r="C113" s="80"/>
      <c r="D113" s="80"/>
      <c r="E113" s="75">
        <f>C113-D113</f>
        <v>0</v>
      </c>
      <c r="F113" s="16"/>
    </row>
    <row r="114" spans="1:6" ht="15.75">
      <c r="A114" s="17" t="s">
        <v>135</v>
      </c>
      <c r="B114" s="18" t="s">
        <v>137</v>
      </c>
      <c r="C114" s="80"/>
      <c r="D114" s="80"/>
      <c r="E114" s="75">
        <f>C114-D114</f>
        <v>0</v>
      </c>
      <c r="F114" s="16"/>
    </row>
    <row r="115" spans="1:6" ht="15.75">
      <c r="A115" s="11" t="s">
        <v>13</v>
      </c>
      <c r="B115" s="12" t="s">
        <v>94</v>
      </c>
      <c r="C115" s="20"/>
      <c r="D115" s="16"/>
      <c r="E115" s="75"/>
      <c r="F115" s="16"/>
    </row>
    <row r="116" spans="1:6" ht="15.75">
      <c r="A116" s="13">
        <v>1</v>
      </c>
      <c r="B116" s="42" t="s">
        <v>15</v>
      </c>
      <c r="C116" s="19"/>
      <c r="D116" s="16"/>
      <c r="E116" s="75"/>
      <c r="F116" s="16"/>
    </row>
    <row r="117" spans="1:6" ht="15.75">
      <c r="A117" s="17" t="s">
        <v>16</v>
      </c>
      <c r="B117" s="18" t="s">
        <v>17</v>
      </c>
      <c r="C117" s="22"/>
      <c r="D117" s="16"/>
      <c r="E117" s="75"/>
      <c r="F117" s="16"/>
    </row>
    <row r="118" spans="1:6" ht="15.75">
      <c r="A118" s="17" t="s">
        <v>18</v>
      </c>
      <c r="B118" s="18" t="s">
        <v>19</v>
      </c>
      <c r="C118" s="22"/>
      <c r="D118" s="16"/>
      <c r="E118" s="75"/>
      <c r="F118" s="16"/>
    </row>
    <row r="119" spans="1:6" ht="15.75">
      <c r="A119" s="13">
        <v>2</v>
      </c>
      <c r="B119" s="42" t="s">
        <v>20</v>
      </c>
      <c r="C119" s="22"/>
      <c r="D119" s="16"/>
      <c r="E119" s="75"/>
      <c r="F119" s="16"/>
    </row>
    <row r="120" spans="1:6" ht="15.75">
      <c r="A120" s="17" t="s">
        <v>16</v>
      </c>
      <c r="B120" s="18" t="s">
        <v>21</v>
      </c>
      <c r="C120" s="23"/>
      <c r="D120" s="16"/>
      <c r="E120" s="75"/>
      <c r="F120" s="16"/>
    </row>
    <row r="121" spans="1:6" ht="15.75">
      <c r="A121" s="17" t="s">
        <v>18</v>
      </c>
      <c r="B121" s="18" t="s">
        <v>22</v>
      </c>
      <c r="C121" s="23"/>
      <c r="D121" s="16"/>
      <c r="E121" s="75"/>
      <c r="F121" s="16"/>
    </row>
    <row r="122" spans="1:6" ht="15.75">
      <c r="A122" s="13">
        <v>3</v>
      </c>
      <c r="B122" s="42" t="s">
        <v>136</v>
      </c>
      <c r="C122" s="81">
        <f>SUM(C123:C125)</f>
        <v>0</v>
      </c>
      <c r="D122" s="81">
        <f>SUM(D123:D125)</f>
        <v>0</v>
      </c>
      <c r="E122" s="75">
        <f>C122-D122</f>
        <v>0</v>
      </c>
      <c r="F122" s="16"/>
    </row>
    <row r="123" spans="1:6" ht="15.75">
      <c r="A123" s="17" t="s">
        <v>41</v>
      </c>
      <c r="B123" s="18" t="s">
        <v>149</v>
      </c>
      <c r="C123" s="80"/>
      <c r="D123" s="80"/>
      <c r="E123" s="75">
        <f>C123-D123</f>
        <v>0</v>
      </c>
      <c r="F123" s="16"/>
    </row>
    <row r="124" spans="1:6" ht="15.75">
      <c r="A124" s="17" t="s">
        <v>42</v>
      </c>
      <c r="B124" s="18" t="s">
        <v>138</v>
      </c>
      <c r="C124" s="80"/>
      <c r="D124" s="80"/>
      <c r="E124" s="75">
        <f>C124-D124</f>
        <v>0</v>
      </c>
      <c r="F124" s="16"/>
    </row>
    <row r="125" spans="1:6" ht="15.75">
      <c r="A125" s="17" t="s">
        <v>135</v>
      </c>
      <c r="B125" s="18" t="s">
        <v>137</v>
      </c>
      <c r="C125" s="80"/>
      <c r="D125" s="80"/>
      <c r="E125" s="75">
        <f>C125-D125</f>
        <v>0</v>
      </c>
      <c r="F125" s="16"/>
    </row>
    <row r="126" spans="1:6" ht="15.75">
      <c r="A126" s="11" t="s">
        <v>23</v>
      </c>
      <c r="B126" s="12" t="s">
        <v>24</v>
      </c>
      <c r="C126" s="23"/>
      <c r="D126" s="16"/>
      <c r="E126" s="16"/>
      <c r="F126" s="16"/>
    </row>
    <row r="127" spans="1:6" ht="15.75">
      <c r="A127" s="13">
        <v>1</v>
      </c>
      <c r="B127" s="42" t="s">
        <v>9</v>
      </c>
      <c r="C127" s="16"/>
      <c r="D127" s="16"/>
      <c r="E127" s="16"/>
      <c r="F127" s="16"/>
    </row>
    <row r="128" spans="1:6" ht="15.75">
      <c r="A128" s="11"/>
      <c r="B128" s="18" t="s">
        <v>10</v>
      </c>
      <c r="C128" s="16"/>
      <c r="D128" s="26"/>
      <c r="E128" s="26"/>
      <c r="F128" s="43"/>
    </row>
    <row r="129" spans="1:6" ht="15.75">
      <c r="A129" s="11"/>
      <c r="B129" s="18" t="s">
        <v>10</v>
      </c>
      <c r="C129" s="24"/>
      <c r="D129" s="25"/>
      <c r="E129" s="25"/>
      <c r="F129" s="16"/>
    </row>
    <row r="130" spans="1:6" ht="15.75">
      <c r="A130" s="13">
        <v>2</v>
      </c>
      <c r="B130" s="18" t="s">
        <v>11</v>
      </c>
      <c r="C130" s="25"/>
      <c r="D130" s="16"/>
      <c r="E130" s="16"/>
      <c r="F130" s="16"/>
    </row>
    <row r="131" spans="1:6" ht="15.75">
      <c r="A131" s="11"/>
      <c r="B131" s="18" t="s">
        <v>12</v>
      </c>
      <c r="C131" s="25"/>
      <c r="D131" s="16"/>
      <c r="E131" s="16"/>
      <c r="F131" s="16"/>
    </row>
    <row r="132" spans="1:6" ht="15.75">
      <c r="A132" s="17"/>
      <c r="B132" s="18" t="s">
        <v>12</v>
      </c>
      <c r="C132" s="16"/>
      <c r="D132" s="16"/>
      <c r="E132" s="16"/>
      <c r="F132" s="16"/>
    </row>
    <row r="133" spans="1:6" ht="15.75">
      <c r="A133" s="11" t="s">
        <v>25</v>
      </c>
      <c r="B133" s="12" t="s">
        <v>95</v>
      </c>
      <c r="C133" s="24"/>
      <c r="D133" s="25"/>
      <c r="E133" s="25"/>
      <c r="F133" s="16"/>
    </row>
    <row r="134" spans="1:6" ht="15.75">
      <c r="A134" s="11" t="s">
        <v>7</v>
      </c>
      <c r="B134" s="12" t="s">
        <v>27</v>
      </c>
      <c r="C134" s="24"/>
      <c r="D134" s="25"/>
      <c r="E134" s="25"/>
      <c r="F134" s="16"/>
    </row>
    <row r="135" spans="1:6" ht="15.75">
      <c r="A135" s="11">
        <v>1</v>
      </c>
      <c r="B135" s="12" t="s">
        <v>20</v>
      </c>
      <c r="C135" s="24"/>
      <c r="D135" s="25"/>
      <c r="E135" s="25"/>
      <c r="F135" s="16"/>
    </row>
    <row r="136" spans="1:6" ht="15.75">
      <c r="A136" s="17" t="s">
        <v>28</v>
      </c>
      <c r="B136" s="18" t="s">
        <v>21</v>
      </c>
      <c r="C136" s="24"/>
      <c r="D136" s="25"/>
      <c r="E136" s="25"/>
      <c r="F136" s="16"/>
    </row>
    <row r="137" spans="1:6" ht="15.75">
      <c r="A137" s="17" t="s">
        <v>29</v>
      </c>
      <c r="B137" s="18" t="s">
        <v>22</v>
      </c>
      <c r="C137" s="24"/>
      <c r="D137" s="25"/>
      <c r="E137" s="25"/>
      <c r="F137" s="16"/>
    </row>
    <row r="138" spans="1:6" ht="15.75">
      <c r="A138" s="11">
        <v>2</v>
      </c>
      <c r="B138" s="12" t="s">
        <v>30</v>
      </c>
      <c r="C138" s="24"/>
      <c r="D138" s="25"/>
      <c r="E138" s="25"/>
      <c r="F138" s="16"/>
    </row>
    <row r="139" spans="1:6" ht="15.75">
      <c r="A139" s="17" t="s">
        <v>31</v>
      </c>
      <c r="B139" s="18" t="s">
        <v>32</v>
      </c>
      <c r="C139" s="24"/>
      <c r="D139" s="25"/>
      <c r="E139" s="25"/>
      <c r="F139" s="16"/>
    </row>
    <row r="140" spans="1:6" ht="15.75">
      <c r="A140" s="14"/>
      <c r="B140" s="21" t="s">
        <v>33</v>
      </c>
      <c r="C140" s="24"/>
      <c r="D140" s="25"/>
      <c r="E140" s="25"/>
      <c r="F140" s="16"/>
    </row>
    <row r="141" spans="1:6" ht="15.75">
      <c r="A141" s="14"/>
      <c r="B141" s="21" t="s">
        <v>34</v>
      </c>
      <c r="C141" s="24"/>
      <c r="D141" s="25"/>
      <c r="E141" s="25"/>
      <c r="F141" s="16"/>
    </row>
    <row r="142" spans="1:6" ht="15.75">
      <c r="A142" s="14"/>
      <c r="B142" s="21" t="s">
        <v>35</v>
      </c>
      <c r="C142" s="24"/>
      <c r="D142" s="25"/>
      <c r="E142" s="25"/>
      <c r="F142" s="16"/>
    </row>
    <row r="143" spans="1:6" ht="15.75">
      <c r="A143" s="17" t="s">
        <v>36</v>
      </c>
      <c r="B143" s="18" t="s">
        <v>37</v>
      </c>
      <c r="C143" s="24"/>
      <c r="D143" s="25"/>
      <c r="E143" s="25"/>
      <c r="F143" s="16"/>
    </row>
    <row r="144" spans="1:6" ht="15.75">
      <c r="A144" s="17" t="s">
        <v>38</v>
      </c>
      <c r="B144" s="18" t="s">
        <v>39</v>
      </c>
      <c r="C144" s="24"/>
      <c r="D144" s="25"/>
      <c r="E144" s="25"/>
      <c r="F144" s="16"/>
    </row>
    <row r="145" spans="1:10" ht="15.75">
      <c r="A145" s="11">
        <v>3</v>
      </c>
      <c r="B145" s="12" t="s">
        <v>40</v>
      </c>
      <c r="C145" s="73">
        <f>C146+C156</f>
        <v>963785649</v>
      </c>
      <c r="D145" s="73">
        <f>D146+D156</f>
        <v>963785649</v>
      </c>
      <c r="E145" s="74">
        <f>D145-C145</f>
        <v>0</v>
      </c>
      <c r="F145" s="16"/>
      <c r="J145" s="94">
        <v>1125000000</v>
      </c>
    </row>
    <row r="146" spans="1:6" ht="15.75">
      <c r="A146" s="17" t="s">
        <v>41</v>
      </c>
      <c r="B146" s="18" t="s">
        <v>17</v>
      </c>
      <c r="C146" s="73">
        <f>SUM(C147:C155)</f>
        <v>963785649</v>
      </c>
      <c r="D146" s="73">
        <f>SUM(D147:D155)</f>
        <v>963785649</v>
      </c>
      <c r="E146" s="74">
        <f>D146-C146</f>
        <v>0</v>
      </c>
      <c r="F146" s="16"/>
    </row>
    <row r="147" spans="1:6" ht="15.75">
      <c r="A147" s="17"/>
      <c r="B147" s="18" t="s">
        <v>106</v>
      </c>
      <c r="C147" s="75">
        <v>933928375</v>
      </c>
      <c r="D147" s="75">
        <v>933928375</v>
      </c>
      <c r="E147" s="74">
        <f aca="true" t="shared" si="3" ref="E147:E159">D147-C147</f>
        <v>0</v>
      </c>
      <c r="F147" s="16"/>
    </row>
    <row r="148" spans="1:6" ht="15.75">
      <c r="A148" s="17"/>
      <c r="B148" s="18" t="s">
        <v>108</v>
      </c>
      <c r="C148" s="75">
        <v>10457274</v>
      </c>
      <c r="D148" s="75">
        <v>10457274</v>
      </c>
      <c r="E148" s="74">
        <f t="shared" si="3"/>
        <v>0</v>
      </c>
      <c r="F148" s="16"/>
    </row>
    <row r="149" spans="1:6" ht="15.75">
      <c r="A149" s="17"/>
      <c r="B149" s="18" t="s">
        <v>126</v>
      </c>
      <c r="C149" s="75">
        <v>14000000</v>
      </c>
      <c r="D149" s="75">
        <v>14000000</v>
      </c>
      <c r="E149" s="74">
        <f t="shared" si="3"/>
        <v>0</v>
      </c>
      <c r="F149" s="16"/>
    </row>
    <row r="150" spans="1:6" ht="15.75">
      <c r="A150" s="17"/>
      <c r="B150" s="18" t="s">
        <v>152</v>
      </c>
      <c r="C150" s="75"/>
      <c r="D150" s="74"/>
      <c r="E150" s="74">
        <f t="shared" si="3"/>
        <v>0</v>
      </c>
      <c r="F150" s="16"/>
    </row>
    <row r="151" spans="1:6" ht="15.75">
      <c r="A151" s="17"/>
      <c r="B151" s="18" t="s">
        <v>133</v>
      </c>
      <c r="C151" s="75"/>
      <c r="D151" s="74"/>
      <c r="E151" s="74">
        <f t="shared" si="3"/>
        <v>0</v>
      </c>
      <c r="F151" s="16"/>
    </row>
    <row r="152" spans="1:6" ht="15.75">
      <c r="A152" s="17"/>
      <c r="B152" s="18" t="s">
        <v>125</v>
      </c>
      <c r="C152" s="75">
        <v>5400000</v>
      </c>
      <c r="D152" s="75">
        <v>5400000</v>
      </c>
      <c r="E152" s="74">
        <f t="shared" si="3"/>
        <v>0</v>
      </c>
      <c r="F152" s="16"/>
    </row>
    <row r="153" spans="1:6" ht="15.75">
      <c r="A153" s="17"/>
      <c r="B153" s="18" t="s">
        <v>115</v>
      </c>
      <c r="C153" s="75"/>
      <c r="D153" s="74"/>
      <c r="E153" s="74">
        <f t="shared" si="3"/>
        <v>0</v>
      </c>
      <c r="F153" s="16"/>
    </row>
    <row r="154" spans="1:6" ht="15.75">
      <c r="A154" s="17"/>
      <c r="B154" s="18" t="s">
        <v>151</v>
      </c>
      <c r="C154" s="75"/>
      <c r="D154" s="74"/>
      <c r="E154" s="74">
        <f t="shared" si="3"/>
        <v>0</v>
      </c>
      <c r="F154" s="16"/>
    </row>
    <row r="155" spans="1:6" ht="15.75">
      <c r="A155" s="17"/>
      <c r="B155" s="18" t="s">
        <v>117</v>
      </c>
      <c r="C155" s="75"/>
      <c r="D155" s="74"/>
      <c r="E155" s="74">
        <f t="shared" si="3"/>
        <v>0</v>
      </c>
      <c r="F155" s="16"/>
    </row>
    <row r="156" spans="1:6" ht="15.75">
      <c r="A156" s="17" t="s">
        <v>42</v>
      </c>
      <c r="B156" s="18" t="s">
        <v>39</v>
      </c>
      <c r="C156" s="78">
        <f>C157+C159</f>
        <v>0</v>
      </c>
      <c r="D156" s="78">
        <f>D157+D159</f>
        <v>0</v>
      </c>
      <c r="E156" s="74">
        <f t="shared" si="3"/>
        <v>0</v>
      </c>
      <c r="F156" s="16"/>
    </row>
    <row r="157" spans="1:6" ht="15.75">
      <c r="A157" s="17" t="s">
        <v>127</v>
      </c>
      <c r="B157" s="76" t="s">
        <v>129</v>
      </c>
      <c r="C157" s="87">
        <f>C158</f>
        <v>0</v>
      </c>
      <c r="D157" s="87">
        <f>D158</f>
        <v>0</v>
      </c>
      <c r="E157" s="74">
        <f t="shared" si="3"/>
        <v>0</v>
      </c>
      <c r="F157" s="16"/>
    </row>
    <row r="158" spans="1:6" ht="15.75">
      <c r="A158" s="17"/>
      <c r="B158" s="77" t="s">
        <v>106</v>
      </c>
      <c r="C158" s="79"/>
      <c r="D158" s="79"/>
      <c r="E158" s="74">
        <f t="shared" si="3"/>
        <v>0</v>
      </c>
      <c r="F158" s="16"/>
    </row>
    <row r="159" spans="1:6" ht="15.75">
      <c r="A159" s="17"/>
      <c r="B159" s="76"/>
      <c r="C159" s="88"/>
      <c r="D159" s="88"/>
      <c r="E159" s="74">
        <f t="shared" si="3"/>
        <v>0</v>
      </c>
      <c r="F159" s="16"/>
    </row>
    <row r="161" spans="4:6" ht="15.75">
      <c r="D161" s="98" t="s">
        <v>150</v>
      </c>
      <c r="E161" s="98"/>
      <c r="F161" s="98"/>
    </row>
    <row r="162" spans="4:6" ht="18.75">
      <c r="D162" s="103" t="s">
        <v>121</v>
      </c>
      <c r="E162" s="103"/>
      <c r="F162" s="103"/>
    </row>
    <row r="163" ht="18.75">
      <c r="D163" s="44"/>
    </row>
    <row r="164" ht="18.75">
      <c r="D164" s="44"/>
    </row>
    <row r="165" ht="18.75">
      <c r="D165" s="44"/>
    </row>
    <row r="166" spans="4:6" ht="16.5">
      <c r="D166" s="102" t="s">
        <v>140</v>
      </c>
      <c r="E166" s="102"/>
      <c r="F166" s="102"/>
    </row>
  </sheetData>
  <sheetProtection formatCells="0" formatColumns="0" formatRows="0" insertColumns="0" insertRows="0" insertHyperlinks="0" deleteColumns="0" deleteRows="0" sort="0" autoFilter="0" pivotTables="0"/>
  <mergeCells count="24">
    <mergeCell ref="A5:F5"/>
    <mergeCell ref="A6:F6"/>
    <mergeCell ref="A1:F1"/>
    <mergeCell ref="A2:B2"/>
    <mergeCell ref="A3:B3"/>
    <mergeCell ref="A4:F4"/>
    <mergeCell ref="D69:F69"/>
    <mergeCell ref="D70:F70"/>
    <mergeCell ref="D74:F74"/>
    <mergeCell ref="A7:F7"/>
    <mergeCell ref="C8:D8"/>
    <mergeCell ref="E8:F8"/>
    <mergeCell ref="A93:F93"/>
    <mergeCell ref="A94:B94"/>
    <mergeCell ref="A95:B95"/>
    <mergeCell ref="A96:F96"/>
    <mergeCell ref="A97:F97"/>
    <mergeCell ref="A98:F98"/>
    <mergeCell ref="A99:F99"/>
    <mergeCell ref="C100:D100"/>
    <mergeCell ref="E100:F100"/>
    <mergeCell ref="D161:F161"/>
    <mergeCell ref="D162:F162"/>
    <mergeCell ref="D166:F166"/>
  </mergeCells>
  <printOptions/>
  <pageMargins left="0" right="0" top="0.35" bottom="0.16" header="0.31" footer="0.31"/>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6">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97</v>
      </c>
      <c r="B1" s="5"/>
      <c r="C1" s="28"/>
      <c r="D1" s="28"/>
      <c r="E1" s="29"/>
      <c r="F1" s="29"/>
      <c r="G1" s="30"/>
      <c r="H1" s="30"/>
    </row>
    <row r="2" spans="1:8" ht="16.5">
      <c r="A2" s="99" t="s">
        <v>0</v>
      </c>
      <c r="B2" s="99"/>
      <c r="C2" s="102" t="s">
        <v>70</v>
      </c>
      <c r="D2" s="102"/>
      <c r="E2" s="102"/>
      <c r="F2" s="102"/>
      <c r="G2" s="4"/>
      <c r="H2" s="4"/>
    </row>
    <row r="3" spans="1:8" ht="18.75">
      <c r="A3" s="99" t="s">
        <v>1</v>
      </c>
      <c r="B3" s="99"/>
      <c r="C3" s="103" t="s">
        <v>71</v>
      </c>
      <c r="D3" s="103"/>
      <c r="E3" s="103"/>
      <c r="F3" s="103"/>
      <c r="G3" s="4"/>
      <c r="H3" s="4"/>
    </row>
    <row r="4" spans="1:8" ht="9.75" customHeight="1">
      <c r="A4" s="3"/>
      <c r="B4" s="3"/>
      <c r="C4" s="104"/>
      <c r="D4" s="104"/>
      <c r="E4" s="104"/>
      <c r="F4" s="104"/>
      <c r="G4" s="4"/>
      <c r="H4" s="4"/>
    </row>
    <row r="5" spans="1:8" ht="18.75">
      <c r="A5" s="3"/>
      <c r="B5" s="3"/>
      <c r="C5" s="101" t="s">
        <v>98</v>
      </c>
      <c r="D5" s="101"/>
      <c r="E5" s="101"/>
      <c r="F5" s="101"/>
      <c r="G5" s="4"/>
      <c r="H5" s="4"/>
    </row>
    <row r="6" spans="1:8" ht="30" customHeight="1">
      <c r="A6" s="100" t="s">
        <v>72</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10" t="s">
        <v>75</v>
      </c>
      <c r="B9" s="111"/>
      <c r="C9" s="111"/>
      <c r="D9" s="111"/>
      <c r="E9" s="111"/>
      <c r="F9" s="111"/>
      <c r="G9" s="4"/>
      <c r="H9" s="4"/>
    </row>
    <row r="10" spans="1:8" ht="52.5" customHeight="1">
      <c r="A10" s="110" t="s">
        <v>76</v>
      </c>
      <c r="B10" s="111"/>
      <c r="C10" s="111"/>
      <c r="D10" s="111"/>
      <c r="E10" s="111"/>
      <c r="F10" s="111"/>
      <c r="G10" s="4"/>
      <c r="H10" s="4"/>
    </row>
    <row r="11" spans="1:8" ht="16.5">
      <c r="A11" s="110" t="s">
        <v>77</v>
      </c>
      <c r="B11" s="110"/>
      <c r="C11" s="110"/>
      <c r="D11" s="110"/>
      <c r="E11" s="110"/>
      <c r="F11" s="110"/>
      <c r="G11" s="4"/>
      <c r="H11" s="4"/>
    </row>
    <row r="12" spans="1:8" ht="15.75">
      <c r="A12" s="4"/>
      <c r="B12" s="30"/>
      <c r="C12" s="4"/>
      <c r="D12" s="4"/>
      <c r="E12" s="113" t="s">
        <v>99</v>
      </c>
      <c r="F12" s="113"/>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107" t="s">
        <v>82</v>
      </c>
      <c r="E113" s="107"/>
      <c r="F113" s="107"/>
    </row>
    <row r="114" spans="4:6" ht="18.75">
      <c r="D114" s="102" t="s">
        <v>83</v>
      </c>
      <c r="E114" s="102"/>
      <c r="F114" s="102"/>
    </row>
    <row r="115" spans="4:6" ht="18.75">
      <c r="D115" s="107" t="s">
        <v>84</v>
      </c>
      <c r="E115" s="107"/>
      <c r="F115" s="107"/>
    </row>
    <row r="116" spans="4:6" ht="18.75">
      <c r="D116" s="102" t="s">
        <v>85</v>
      </c>
      <c r="E116" s="102"/>
      <c r="F116" s="102"/>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114" t="s">
        <v>100</v>
      </c>
      <c r="B1" s="114"/>
      <c r="C1" s="114"/>
      <c r="D1" s="114"/>
      <c r="E1" s="114"/>
      <c r="F1" s="114"/>
      <c r="G1" s="3"/>
      <c r="H1" s="3"/>
    </row>
    <row r="2" spans="1:8" ht="15.75" customHeight="1">
      <c r="A2" s="99" t="s">
        <v>0</v>
      </c>
      <c r="B2" s="99"/>
      <c r="C2" s="3"/>
      <c r="D2" s="4"/>
      <c r="E2" s="4"/>
      <c r="F2" s="4"/>
      <c r="G2" s="4"/>
      <c r="H2" s="4"/>
    </row>
    <row r="3" spans="1:8" ht="15.75" customHeight="1">
      <c r="A3" s="99" t="s">
        <v>1</v>
      </c>
      <c r="B3" s="99"/>
      <c r="C3" s="3"/>
      <c r="D3" s="4"/>
      <c r="E3" s="4"/>
      <c r="F3" s="4"/>
      <c r="G3" s="4"/>
      <c r="H3" s="4"/>
    </row>
    <row r="4" spans="1:8" ht="15.75" customHeight="1">
      <c r="A4" s="100" t="s">
        <v>86</v>
      </c>
      <c r="B4" s="100"/>
      <c r="C4" s="100"/>
      <c r="D4" s="100"/>
      <c r="E4" s="100"/>
      <c r="F4" s="100"/>
      <c r="G4" s="4"/>
      <c r="H4" s="4"/>
    </row>
    <row r="5" spans="1:10" s="1" customFormat="1" ht="18.75" customHeight="1">
      <c r="A5" s="97" t="s">
        <v>2</v>
      </c>
      <c r="B5" s="97"/>
      <c r="C5" s="97"/>
      <c r="D5" s="97"/>
      <c r="E5" s="97"/>
      <c r="F5" s="97"/>
      <c r="G5" s="5"/>
      <c r="H5" s="5"/>
      <c r="I5" s="5"/>
      <c r="J5" s="4"/>
    </row>
    <row r="6" spans="1:8" ht="15.75" customHeight="1">
      <c r="A6" s="98" t="s">
        <v>101</v>
      </c>
      <c r="B6" s="98"/>
      <c r="C6" s="98"/>
      <c r="D6" s="98"/>
      <c r="E6" s="98"/>
      <c r="F6" s="98"/>
      <c r="G6" s="4"/>
      <c r="H6" s="4"/>
    </row>
    <row r="7" spans="1:9" ht="15.75" customHeight="1">
      <c r="A7" s="4"/>
      <c r="B7" s="4"/>
      <c r="C7" s="112"/>
      <c r="D7" s="112"/>
      <c r="E7" s="112" t="s">
        <v>96</v>
      </c>
      <c r="F7" s="112"/>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110"/>
      <c r="D16" s="111"/>
      <c r="E16" s="111"/>
      <c r="F16" s="111"/>
      <c r="G16" s="111"/>
      <c r="H16" s="111"/>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2022-10-01T01:47:03Z</cp:lastPrinted>
  <dcterms:created xsi:type="dcterms:W3CDTF">2016-10-14T13:52:32Z</dcterms:created>
  <dcterms:modified xsi:type="dcterms:W3CDTF">2022-10-01T01:49:01Z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